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29" documentId="120_S{2AC9BD13-BADA-5192-A53E-5A8FF88502F6}" xr6:coauthVersionLast="47" xr6:coauthVersionMax="47" xr10:uidLastSave="{5518AA52-59A5-4200-AA3E-7C13A0FE12A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<sst xmlns="http://schemas.openxmlformats.org/spreadsheetml/2006/main" count="180325" uniqueCount="39147">
  <si>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</si>
  <si>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</si>
  <si>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</si>
  <si>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</si>
  <si>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</si>
  <si>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</si>
  <si>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</si>
  <si>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</si>
  <si>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</si>
  <si>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</si>
  <si>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</si>
  <si>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</si>
  <si>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</si>
  <si>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</si>
  <si>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</si>
  <si>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</si>
  <si>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</si>
  <si>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</si>
  <si>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</si>
  <si>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</si>
  <si>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</si>
  <si>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</si>
  <si>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</si>
  <si>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</si>
  <si>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</si>
  <si>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</si>
  <si>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</si>
  <si>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</si>
  <si>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</si>
  <si>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</si>
  <si>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</si>
  <si>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</si>
  <si>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</si>
  <si>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</si>
  <si>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</si>
  <si>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</si>
  <si>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</si>
  <si>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</si>
  <si>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</si>
  <si>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</si>
  <si>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</si>
  <si>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</si>
  <si>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</si>
  <si>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</si>
  <si>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</si>
  <si>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</si>
  <si>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</si>
  <si>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</si>
  <si>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</si>
  <si>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</si>
  <si>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</si>
  <si>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</si>
  <si>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</si>
  <si>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</si>
  <si>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</si>
  <si>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</si>
  <si>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</si>
  <si>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</si>
  <si>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</si>
  <si>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</si>
  <si>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</si>
  <si>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</si>
  <si>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</si>
  <si>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</si>
  <si>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</si>
  <si>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</si>
  <si>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</si>
  <si>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</si>
  <si>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</si>
  <si>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</si>
  <si>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</si>
  <si>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</si>
  <si>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</si>
  <si>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</si>
  <si>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</si>
  <si>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</si>
  <si>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</si>
  <si>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</si>
  <si>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</si>
  <si>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</si>
  <si>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</si>
  <si>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</si>
  <si>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</si>
  <si>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</si>
  <si>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</si>
  <si>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</si>
  <si>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</si>
  <si>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</si>
  <si>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</si>
  <si>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</si>
  <si>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</si>
  <si>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</si>
  <si>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</si>
  <si>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</si>
  <si>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</si>
  <si>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</si>
  <si>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</si>
  <si>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</si>
  <si>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</si>
  <si>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</si>
  <si>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</si>
  <si>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</si>
  <si>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</si>
  <si>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</si>
  <si>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</si>
  <si>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</si>
  <si>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</si>
  <si>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</si>
  <si>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</si>
  <si>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</si>
  <si>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</si>
  <si>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</si>
  <si>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</si>
  <si>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</si>
  <si>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</si>
  <si>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</si>
  <si>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</si>
  <si>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</si>
  <si>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</si>
  <si>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</si>
  <si>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</si>
  <si>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</si>
  <si>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</si>
  <si>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</si>
  <si>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</si>
  <si>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</si>
  <si>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</si>
  <si>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</si>
  <si>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</si>
  <si>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</si>
  <si>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</si>
  <si>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</si>
  <si>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</si>
  <si>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</si>
  <si>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</si>
  <si>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</si>
  <si>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</si>
  <si>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</si>
  <si>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</si>
  <si>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</si>
  <si>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</si>
  <si>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</si>
  <si>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</si>
  <si>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</si>
  <si>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</si>
  <si>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</si>
  <si>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</si>
  <si>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</si>
  <si>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</si>
  <si>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</si>
  <si>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</si>
  <si>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</si>
  <si>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</si>
  <si>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</si>
  <si>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</si>
  <si>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</si>
  <si>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</si>
  <si>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</si>
  <si>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</si>
  <si>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</si>
  <si>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</si>
  <si>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</si>
  <si>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</si>
  <si>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</si>
  <si>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</si>
  <si>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</si>
  <si>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</si>
  <si>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</si>
  <si>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</si>
  <si>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</si>
  <si>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</si>
  <si>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</si>
  <si>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</si>
  <si>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</si>
  <si>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</si>
  <si>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</si>
  <si>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</si>
  <si>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</si>
  <si>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</si>
  <si>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</si>
  <si>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</si>
  <si>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</si>
  <si>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</si>
  <si>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</si>
  <si>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</si>
  <si>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</si>
  <si>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</si>
  <si>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</si>
  <si>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</si>
  <si>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</si>
  <si>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</si>
  <si>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</si>
  <si>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</si>
  <si>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</si>
  <si>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</si>
  <si>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</si>
  <si>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</si>
  <si>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</si>
  <si>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</si>
  <si>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</si>
  <si>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</si>
  <si>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</si>
  <si>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</si>
  <si>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</si>
  <si>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</si>
  <si>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</si>
  <si>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</si>
  <si>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</si>
  <si>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</si>
  <si>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</si>
  <si>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</si>
  <si>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</si>
  <si>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</si>
  <si>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</si>
  <si>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</si>
  <si>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</si>
  <si>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</si>
  <si>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</si>
  <si>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</si>
  <si>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</si>
  <si>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</si>
  <si>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</si>
  <si>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</si>
  <si>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</si>
  <si>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</si>
  <si>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</si>
  <si>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</si>
  <si>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</si>
  <si>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</si>
  <si>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</si>
  <si>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</si>
  <si>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</si>
  <si>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</si>
  <si>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</si>
  <si>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</si>
  <si>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</si>
  <si>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</si>
  <si>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</si>
  <si>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</si>
  <si>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</si>
  <si>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</si>
  <si>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</si>
  <si>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</si>
  <si>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</si>
  <si>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</si>
  <si>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</si>
  <si>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</si>
  <si>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</si>
  <si>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</si>
  <si>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</si>
  <si>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</si>
  <si>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</si>
  <si>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</si>
  <si>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</si>
  <si>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</si>
  <si>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</si>
  <si>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</si>
  <si>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</si>
  <si>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</si>
  <si>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</si>
  <si>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</si>
  <si>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</si>
  <si>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</si>
  <si>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</si>
  <si>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</si>
  <si>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</si>
  <si>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</si>
  <si>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</si>
  <si>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</si>
  <si>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</si>
  <si>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</si>
  <si>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</si>
  <si>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</si>
  <si>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</si>
  <si>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</si>
  <si>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</si>
  <si>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</si>
  <si>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</si>
  <si>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</si>
  <si>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</si>
  <si>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</si>
  <si>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</si>
  <si>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</si>
  <si>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</si>
  <si>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</si>
  <si>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</si>
  <si>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</si>
  <si>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</si>
  <si>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</si>
  <si>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</si>
  <si>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</si>
  <si>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</si>
  <si>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</si>
  <si>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</si>
  <si>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</si>
  <si>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</si>
  <si>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</si>
  <si>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</si>
  <si>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</si>
  <si>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</si>
  <si>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</si>
  <si>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</si>
  <si>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</si>
  <si>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</si>
  <si>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</si>
  <si>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</si>
  <si>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</si>
  <si>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</si>
  <si>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</si>
  <si>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</si>
  <si>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</si>
  <si>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</si>
  <si>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</si>
  <si>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</si>
  <si>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</si>
  <si>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</si>
  <si>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</si>
  <si>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</si>
  <si>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</si>
  <si>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</si>
  <si>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</si>
  <si>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</si>
  <si>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</si>
  <si>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</si>
  <si>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</si>
  <si>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</si>
  <si>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</si>
  <si>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</si>
  <si>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</si>
  <si>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</si>
  <si>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</si>
  <si>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</si>
  <si>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</si>
  <si>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</si>
  <si>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</si>
  <si>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</si>
  <si>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</si>
  <si>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</si>
  <si>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</si>
  <si>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</si>
  <si>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</si>
  <si>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</si>
  <si>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</si>
  <si>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</si>
  <si>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</si>
  <si>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</si>
  <si>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</si>
  <si>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</si>
  <si>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</si>
  <si>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</si>
  <si>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</si>
  <si>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</si>
  <si>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</si>
  <si>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</si>
  <si>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</si>
  <si>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</si>
  <si>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</si>
  <si>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</si>
  <si>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</si>
  <si>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</si>
  <si>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</si>
  <si>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</si>
  <si>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</si>
  <si>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</si>
  <si>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</si>
  <si>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</si>
  <si>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</si>
  <si>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</si>
  <si>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</si>
  <si>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</si>
  <si>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</si>
  <si>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</si>
  <si>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</si>
  <si>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</si>
  <si>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</si>
  <si>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</si>
  <si>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</si>
  <si>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</si>
  <si>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</si>
  <si>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</si>
  <si>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</si>
  <si>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</si>
  <si>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</si>
  <si>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</si>
  <si>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</si>
  <si>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</si>
  <si>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</si>
  <si>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</si>
  <si>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</si>
  <si>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</si>
  <si>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</si>
  <si>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</si>
  <si>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</si>
  <si>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</si>
  <si>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</si>
  <si>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</si>
  <si>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</si>
  <si>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</si>
  <si>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</si>
  <si>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</si>
  <si>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</si>
  <si>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</si>
  <si>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</si>
  <si>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</si>
  <si>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</si>
  <si>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</si>
  <si>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</si>
  <si>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</si>
  <si>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</si>
  <si>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</si>
  <si>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</si>
  <si>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</si>
  <si>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</si>
  <si>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</si>
  <si>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</si>
  <si>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</si>
  <si>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</si>
  <si>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</si>
  <si>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</si>
  <si>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</si>
  <si>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</si>
  <si>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</si>
  <si>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</si>
  <si>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</si>
  <si>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</si>
  <si>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</si>
  <si>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</si>
  <si>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</si>
  <si>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</si>
  <si>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</si>
  <si>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</si>
  <si>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</si>
  <si>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</si>
  <si>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</si>
  <si>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</si>
  <si>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</si>
  <si>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</si>
  <si>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</si>
  <si>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</si>
  <si>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</si>
  <si>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</si>
  <si>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</si>
  <si>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</si>
  <si>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</si>
  <si>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</si>
  <si>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</si>
  <si>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</si>
  <si>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</si>
  <si>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</si>
  <si>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</si>
  <si>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</si>
  <si>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</si>
  <si>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</si>
  <si>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</si>
  <si>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</si>
  <si>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</si>
  <si>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</si>
  <si>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</si>
  <si>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</si>
  <si>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</si>
  <si>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</si>
  <si>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</si>
  <si>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</si>
  <si>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</si>
  <si>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</si>
  <si>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</si>
  <si>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</si>
  <si>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</si>
  <si>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</si>
  <si>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</si>
  <si>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</si>
  <si>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</si>
  <si>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</si>
  <si>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</si>
  <si>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</si>
  <si>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</si>
  <si>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</si>
  <si>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</si>
  <si>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</si>
  <si>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</si>
  <si>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</si>
  <si>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</si>
  <si>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</si>
  <si>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</si>
  <si>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</si>
  <si>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</si>
  <si>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</si>
  <si>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</si>
  <si>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</si>
  <si>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</si>
  <si>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</si>
  <si>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</si>
  <si>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</si>
  <si>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</si>
  <si>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</si>
  <si>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</si>
  <si>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</si>
  <si>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</si>
  <si>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</si>
  <si>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</si>
  <si>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</si>
  <si>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</si>
  <si>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</si>
  <si>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</si>
  <si>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</si>
  <si>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</si>
  <si>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</si>
  <si>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</si>
  <si>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</si>
  <si>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</si>
  <si>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</si>
  <si>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</si>
  <si>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</si>
  <si>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</si>
  <si>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</si>
  <si>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</si>
  <si>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</si>
  <si>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</si>
  <si>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</si>
  <si>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</si>
  <si>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</si>
  <si>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</si>
  <si>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</si>
  <si>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</si>
  <si>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</si>
  <si>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</si>
  <si>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</si>
  <si>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</si>
  <si>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</si>
  <si>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</si>
  <si>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</si>
  <si>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</si>
  <si>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</si>
  <si>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</si>
  <si>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</si>
  <si>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</si>
  <si>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</si>
  <si>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</si>
  <si>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</si>
  <si>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</si>
  <si>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</si>
  <si>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</si>
  <si>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</si>
  <si>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</si>
  <si>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</si>
  <si>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</si>
  <si>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</si>
  <si>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</si>
  <si>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</si>
  <si>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</si>
  <si>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</si>
  <si>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</si>
  <si>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</si>
  <si>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</si>
  <si>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</si>
  <si>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</si>
  <si>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</si>
  <si>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</si>
  <si>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</si>
  <si>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</si>
  <si>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</si>
  <si>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</si>
  <si>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</si>
  <si>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</si>
  <si>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</si>
  <si>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</si>
  <si>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</si>
  <si>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</si>
  <si>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</si>
  <si>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</si>
  <si>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</si>
  <si>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</si>
  <si>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</si>
  <si>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</si>
  <si>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</si>
  <si>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</si>
  <si>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</si>
  <si>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</si>
  <si>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</si>
  <si>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</si>
  <si>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</si>
  <si>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</si>
  <si>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</si>
  <si>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</si>
  <si>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</si>
  <si>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</si>
  <si>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</si>
  <si>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</si>
  <si>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</si>
  <si>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</si>
  <si>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</si>
  <si>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</si>
  <si>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</si>
  <si>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</si>
  <si>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</si>
  <si>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</si>
  <si>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</si>
  <si>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</si>
  <si>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</si>
  <si>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</si>
  <si>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</si>
  <si>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</si>
  <si>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</si>
  <si>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</si>
  <si>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</si>
  <si>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</si>
  <si>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</si>
  <si>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</si>
  <si>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</si>
  <si>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</si>
  <si>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</si>
  <si>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</si>
  <si>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</si>
  <si>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</si>
  <si>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</si>
  <si>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</si>
  <si>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</si>
  <si>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</si>
  <si>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</si>
  <si>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</si>
  <si>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</si>
  <si>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</si>
  <si>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</si>
  <si>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</si>
  <si>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</si>
  <si>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</si>
  <si>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</si>
  <si>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</si>
  <si>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</si>
  <si>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</si>
  <si>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</si>
  <si>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</si>
  <si>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</si>
  <si>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</si>
  <si>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</si>
  <si>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</si>
  <si>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</si>
  <si>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</si>
  <si>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</si>
  <si>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</si>
  <si>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</si>
  <si>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</si>
  <si>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</si>
  <si>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</si>
  <si>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</si>
  <si>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</si>
  <si>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</si>
  <si>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</si>
  <si>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</si>
  <si>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</si>
  <si>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</si>
  <si>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</si>
  <si>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</si>
  <si>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</si>
  <si>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</si>
  <si>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</si>
  <si>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</si>
  <si>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</si>
  <si>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</si>
  <si>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</si>
  <si>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</si>
  <si>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</si>
  <si>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</si>
  <si>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</si>
  <si>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</si>
  <si>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</si>
  <si>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</si>
  <si>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</si>
  <si>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</si>
  <si>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</si>
  <si>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</si>
  <si>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</si>
  <si>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</si>
  <si>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</si>
  <si>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</si>
  <si>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</si>
  <si>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</si>
  <si>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</si>
  <si>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</si>
  <si>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</si>
  <si>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</si>
  <si>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</si>
  <si>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</si>
  <si>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</si>
  <si>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</si>
  <si>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</si>
  <si>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</si>
  <si>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</si>
  <si>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</si>
  <si>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</si>
  <si>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</si>
  <si>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</si>
  <si>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</si>
  <si>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</si>
  <si>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</si>
  <si>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</si>
  <si>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</si>
  <si>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</si>
  <si>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</si>
  <si>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</si>
  <si>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</si>
  <si>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</si>
  <si>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</si>
  <si>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</si>
  <si>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</si>
  <si>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</si>
  <si>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</si>
  <si>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</si>
  <si>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</si>
  <si>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</si>
  <si>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</si>
  <si>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</si>
  <si>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</si>
  <si>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</si>
  <si>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</si>
  <si>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</si>
  <si>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</si>
  <si>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</si>
  <si>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</si>
  <si>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</si>
  <si>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</si>
  <si>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</si>
  <si>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</si>
  <si>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</si>
  <si>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</si>
  <si>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</si>
  <si>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</si>
  <si>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</si>
  <si>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</si>
  <si>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</si>
  <si>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</si>
  <si>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</si>
  <si>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</si>
  <si>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</si>
  <si>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</si>
  <si>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</si>
  <si>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</si>
  <si>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</si>
  <si>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</si>
  <si>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</si>
  <si>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</si>
  <si>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</si>
  <si>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</si>
  <si>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</si>
  <si>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</si>
  <si>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</si>
  <si>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</si>
  <si>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</si>
  <si>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</si>
  <si>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</si>
  <si>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</si>
  <si>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</si>
  <si>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</si>
  <si>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</si>
  <si>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</si>
  <si>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</si>
  <si>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</si>
  <si>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</si>
  <si>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</si>
  <si>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</si>
  <si>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</si>
  <si>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</si>
  <si>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</si>
  <si>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</si>
  <si>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</si>
  <si>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</si>
  <si>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</si>
  <si>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</si>
  <si>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</si>
  <si>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</si>
  <si>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</si>
  <si>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</si>
  <si>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</si>
  <si>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</si>
  <si>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</si>
  <si>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</si>
  <si>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</si>
  <si>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</si>
  <si>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</si>
  <si>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</si>
  <si>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</si>
  <si>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</si>
  <si>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</si>
  <si>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</si>
  <si>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</si>
  <si>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</si>
  <si>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</si>
  <si>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</si>
  <si>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</si>
  <si>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</si>
  <si>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</si>
  <si>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</si>
  <si>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</si>
  <si>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</si>
  <si>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</si>
  <si>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</si>
  <si>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</si>
  <si>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</si>
  <si>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</si>
  <si>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</si>
  <si>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</si>
  <si>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</si>
  <si>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</si>
  <si>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</si>
  <si>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</si>
  <si>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</si>
  <si>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</si>
  <si>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</si>
  <si>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</si>
  <si>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</si>
  <si>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</si>
  <si>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</si>
  <si>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</si>
  <si>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</si>
  <si>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</si>
  <si>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</si>
  <si>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</si>
  <si>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</si>
  <si>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</si>
  <si>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</si>
  <si>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</si>
  <si>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</si>
  <si>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</si>
  <si>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</si>
  <si>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</si>
  <si>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</si>
  <si>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</si>
  <si>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</si>
  <si>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</si>
  <si>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</si>
  <si>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</si>
  <si>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</si>
  <si>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</si>
  <si>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</si>
  <si>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</si>
  <si>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</si>
  <si>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</si>
  <si>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</si>
  <si>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</si>
  <si>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</si>
  <si>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</si>
  <si>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</si>
  <si>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</si>
  <si>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</si>
  <si>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</si>
  <si>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</si>
  <si>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</si>
  <si>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</si>
  <si>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</si>
  <si>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</si>
  <si>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</si>
  <si>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</si>
  <si>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</si>
  <si>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</si>
  <si>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</si>
  <si>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</si>
  <si>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</si>
  <si>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</si>
  <si>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</si>
  <si>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</si>
  <si>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</si>
  <si>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</si>
  <si>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</si>
  <si>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</si>
  <si>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</si>
  <si>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</si>
  <si>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</si>
  <si>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</si>
  <si>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</si>
  <si>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</si>
  <si>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</si>
  <si>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</si>
  <si>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</si>
  <si>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</si>
  <si>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</si>
  <si>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</si>
  <si>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</si>
  <si>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</si>
  <si>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</si>
  <si>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</si>
  <si>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</si>
  <si>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</si>
  <si>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</si>
  <si>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</si>
  <si>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</si>
  <si>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</si>
  <si>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</si>
  <si>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</si>
  <si>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</si>
  <si>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</si>
  <si>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</si>
  <si>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</si>
  <si>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</si>
  <si>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</si>
  <si>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</si>
  <si>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</si>
  <si>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</si>
  <si>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</si>
  <si>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</si>
  <si>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</si>
  <si>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</si>
  <si>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</si>
  <si>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</si>
  <si>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</si>
  <si>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</si>
  <si>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</si>
  <si>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</si>
  <si>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</si>
  <si>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</si>
  <si>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</si>
  <si>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</si>
  <si>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</si>
  <si>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</si>
  <si>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</si>
  <si>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</si>
  <si>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</si>
  <si>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</si>
  <si>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</si>
  <si>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</si>
  <si>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</si>
  <si>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</si>
  <si>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</si>
  <si>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</si>
  <si>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</si>
  <si>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</si>
  <si>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</si>
  <si>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</si>
  <si>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</si>
  <si>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</si>
  <si>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</si>
  <si>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</si>
  <si>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</si>
  <si>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</si>
  <si>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</si>
  <si>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</si>
  <si>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</si>
  <si>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</si>
  <si>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</si>
  <si>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</si>
  <si>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</si>
  <si>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</si>
  <si>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</si>
  <si>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</si>
  <si>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</si>
  <si>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</si>
  <si>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</si>
  <si>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</si>
  <si>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</si>
  <si>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</si>
  <si>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</si>
  <si>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</si>
  <si>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</si>
  <si>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</si>
  <si>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</si>
  <si>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</si>
  <si>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</si>
  <si>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</si>
  <si>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</si>
  <si>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</si>
  <si>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</si>
  <si>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</si>
  <si>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</si>
  <si>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</si>
  <si>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</si>
  <si>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</si>
  <si>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</si>
  <si>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</si>
  <si>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</si>
  <si>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</si>
  <si>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</si>
  <si>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</si>
  <si>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</si>
  <si>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</si>
  <si>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</si>
  <si>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</si>
  <si>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</si>
  <si>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</si>
  <si>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</si>
  <si>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</si>
  <si>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</si>
  <si>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</si>
  <si>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</si>
  <si>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</si>
  <si>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</si>
  <si>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</si>
  <si>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</si>
  <si>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</si>
  <si>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</si>
  <si>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</si>
  <si>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</si>
  <si>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</si>
  <si>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</si>
  <si>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</si>
  <si>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</si>
  <si>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</si>
  <si>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</si>
  <si>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</si>
  <si>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</si>
  <si>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</si>
  <si>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</si>
  <si>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</si>
  <si>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</si>
  <si>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</si>
  <si>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</si>
  <si>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</si>
  <si>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</si>
  <si>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</si>
  <si>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</si>
  <si>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</si>
  <si>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</si>
  <si>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</si>
  <si>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</si>
  <si>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</si>
  <si>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</si>
  <si>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</si>
  <si>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</si>
  <si>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</si>
  <si>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</si>
  <si>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</si>
  <si>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</si>
  <si>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</si>
  <si>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</si>
  <si>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</si>
  <si>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</si>
  <si>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</si>
  <si>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</si>
  <si>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</si>
  <si>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</si>
  <si>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</si>
  <si>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</si>
  <si>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</si>
  <si>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</si>
  <si>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</si>
  <si>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</si>
  <si>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</si>
  <si>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</si>
  <si>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</si>
  <si>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</si>
  <si>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</si>
  <si>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</si>
  <si>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</si>
  <si>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</si>
  <si>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</si>
  <si>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</si>
  <si>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</si>
  <si>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</si>
  <si>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</si>
  <si>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</si>
  <si>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</si>
  <si>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</si>
  <si>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</si>
  <si>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</si>
  <si>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</si>
  <si>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</si>
  <si>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</si>
  <si>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</si>
  <si>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</si>
  <si>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</si>
  <si>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</si>
  <si>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</si>
  <si>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</si>
  <si>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</si>
  <si>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</si>
  <si>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</si>
  <si>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</si>
  <si>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</si>
  <si>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</si>
  <si>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</si>
  <si>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</si>
  <si>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</si>
  <si>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</si>
  <si>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</si>
  <si>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</si>
  <si>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</si>
  <si>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</si>
  <si>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</si>
  <si>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</si>
  <si>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</si>
  <si>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</si>
  <si>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</si>
  <si>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</si>
  <si>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</si>
  <si>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</si>
  <si>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</si>
  <si>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</si>
  <si>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</si>
  <si>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</si>
  <si>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</si>
  <si>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</si>
  <si>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</si>
  <si>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</si>
  <si>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</si>
  <si>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</si>
  <si>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</si>
  <si>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</si>
  <si>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</si>
  <si>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</si>
  <si>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</si>
  <si>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</si>
  <si>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</si>
  <si>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</si>
  <si>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</si>
  <si>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</si>
  <si>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</si>
  <si>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</si>
  <si>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</si>
  <si>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</si>
  <si>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</si>
  <si>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</si>
  <si>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</si>
  <si>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</si>
  <si>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</si>
  <si>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</si>
  <si>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</si>
  <si>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</si>
  <si>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</si>
  <si>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</si>
  <si>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</si>
  <si>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</si>
  <si>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</si>
  <si>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</si>
  <si>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</si>
  <si>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</si>
  <si>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</si>
  <si>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</si>
  <si>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</si>
  <si>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</si>
  <si>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</si>
  <si>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</si>
  <si>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</si>
  <si>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</si>
  <si>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</si>
  <si>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</si>
  <si>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</si>
  <si>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</si>
  <si>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</si>
  <si>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</si>
  <si>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</si>
  <si>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</si>
  <si>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</si>
  <si>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</si>
  <si>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</si>
  <si>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</si>
  <si>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</si>
  <si>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</si>
  <si>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</si>
  <si>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</si>
  <si>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</si>
  <si>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</si>
  <si>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</si>
  <si>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</si>
  <si>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</si>
  <si>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</si>
  <si>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</si>
  <si>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</si>
  <si>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</si>
  <si>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</si>
  <si>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</si>
  <si>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</si>
  <si>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</si>
  <si>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</si>
  <si>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</si>
  <si>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</si>
  <si>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</si>
  <si>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</si>
  <si>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</si>
  <si>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</si>
  <si>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</si>
  <si>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</si>
  <si>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</si>
  <si>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</si>
  <si>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</si>
  <si>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</si>
  <si>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</si>
  <si>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</si>
  <si>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</si>
  <si>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</si>
  <si>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</si>
  <si>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</si>
  <si>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</si>
  <si>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</si>
  <si>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</si>
  <si>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</si>
  <si>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</si>
  <si>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</si>
  <si>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</si>
  <si>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</si>
  <si>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</si>
  <si>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</si>
  <si>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</si>
  <si>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</si>
  <si>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</si>
  <si>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</si>
  <si>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</si>
  <si>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</si>
  <si>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</si>
  <si>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</si>
  <si>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</si>
  <si>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</si>
  <si>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</si>
  <si>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</si>
  <si>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</si>
  <si>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</si>
  <si>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</si>
  <si>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</si>
  <si>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</si>
  <si>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</si>
  <si>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</si>
  <si>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</si>
  <si>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</si>
  <si>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</si>
  <si>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</si>
  <si>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</si>
  <si>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</si>
  <si>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</si>
  <si>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</si>
  <si>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</si>
  <si>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</si>
  <si>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</si>
  <si>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</si>
  <si>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</si>
  <si>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</si>
  <si>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</si>
  <si>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</si>
  <si>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</si>
  <si>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</si>
  <si>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</si>
  <si>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</si>
  <si>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</si>
  <si>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</si>
  <si>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</si>
  <si>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</si>
  <si>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</si>
  <si>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</si>
  <si>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</si>
  <si>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</si>
  <si>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</si>
  <si>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</si>
  <si>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</si>
  <si>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</si>
  <si>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</si>
  <si>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</si>
  <si>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</si>
  <si>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</si>
  <si>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</si>
  <si>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</si>
  <si>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</si>
  <si>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</si>
  <si>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</si>
  <si>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</si>
  <si>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</si>
  <si>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</si>
  <si>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</si>
  <si>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</si>
  <si>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</si>
  <si>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</si>
  <si>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</si>
  <si>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</si>
  <si>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</si>
  <si>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</si>
  <si>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</si>
  <si>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</si>
  <si>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</si>
  <si>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</si>
  <si>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</si>
  <si>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</si>
  <si>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</si>
  <si>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</si>
  <si>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</si>
  <si>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</si>
  <si>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</si>
  <si>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</si>
  <si>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</si>
  <si>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</si>
  <si>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</si>
  <si>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</si>
  <si>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</si>
  <si>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</si>
  <si>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</si>
  <si>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</si>
  <si>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</si>
  <si>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</si>
  <si>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</si>
  <si>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</si>
  <si>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</si>
  <si>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</si>
  <si>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</si>
  <si>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</si>
  <si>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</si>
  <si>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</si>
  <si>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</si>
  <si>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</si>
  <si>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</si>
  <si>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</si>
  <si>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</si>
  <si>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</si>
  <si>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</si>
  <si>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</si>
  <si>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</si>
  <si>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</si>
  <si>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</si>
  <si>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</si>
  <si>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</si>
  <si>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</si>
  <si>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</si>
  <si>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</si>
  <si>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</si>
  <si>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</si>
  <si>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</si>
  <si>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</si>
  <si>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</si>
  <si>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</si>
  <si>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</si>
  <si>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</si>
  <si>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</si>
  <si>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</si>
  <si>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</si>
  <si>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</si>
  <si>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</si>
  <si>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</si>
  <si>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</si>
  <si>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</si>
  <si>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</si>
  <si>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</si>
  <si>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</si>
  <si>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</si>
  <si>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</si>
  <si>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</si>
  <si>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</si>
  <si>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</si>
  <si>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</si>
  <si>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</si>
  <si>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</si>
  <si>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</si>
  <si>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</si>
  <si>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</si>
  <si>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</si>
  <si>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</si>
  <si>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</si>
  <si>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</si>
  <si>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</si>
  <si>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</si>
  <si>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</si>
  <si>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</si>
  <si>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</si>
  <si>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</si>
  <si>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</si>
  <si>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</si>
  <si>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</si>
  <si>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</si>
  <si>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</si>
  <si>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</si>
  <si>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</si>
  <si>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</si>
  <si>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</si>
  <si>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</si>
  <si>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</si>
  <si>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</si>
  <si>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</si>
  <si>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</si>
  <si>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</si>
  <si>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</si>
  <si>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</si>
  <si>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</si>
  <si>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</si>
  <si>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</si>
  <si>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</si>
  <si>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</si>
  <si>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</si>
  <si>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</si>
  <si>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</si>
  <si>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</si>
  <si>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</si>
  <si>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</si>
  <si>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</si>
  <si>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</si>
  <si>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</si>
  <si>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</si>
  <si>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</si>
  <si>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</si>
  <si>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</si>
  <si>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</si>
  <si>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</si>
  <si>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</si>
  <si>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</si>
  <si>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</si>
  <si>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</si>
  <si>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</si>
  <si>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</si>
  <si>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</si>
  <si>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</si>
  <si>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</si>
  <si>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</si>
  <si>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</si>
  <si>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</si>
  <si>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</si>
  <si>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</si>
  <si>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</si>
  <si>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</si>
  <si>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</si>
  <si>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</si>
  <si>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</si>
  <si>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</si>
  <si>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</si>
  <si>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</si>
  <si>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</si>
  <si>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</si>
  <si>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</si>
  <si>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</si>
  <si>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</si>
  <si>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</si>
  <si>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</si>
  <si>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</si>
  <si>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</si>
  <si>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</si>
  <si>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</si>
  <si>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</si>
  <si>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</si>
  <si>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</si>
  <si>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</si>
  <si>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</si>
  <si>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</si>
  <si>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</si>
  <si>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</si>
  <si>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</si>
  <si>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</si>
  <si>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</si>
  <si>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</si>
  <si>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</si>
  <si>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</si>
  <si>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</si>
  <si>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</si>
  <si>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</si>
  <si>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</si>
  <si>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</si>
  <si>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</si>
  <si>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</si>
  <si>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</si>
  <si>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</si>
  <si>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</si>
  <si>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</si>
  <si>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</si>
  <si>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</si>
  <si>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</si>
  <si>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</si>
  <si>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</si>
  <si>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</si>
  <si>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</si>
  <si>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</si>
  <si>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</si>
  <si>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</si>
  <si>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</si>
  <si>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</si>
  <si>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</si>
  <si>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</si>
  <si>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</si>
  <si>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</si>
  <si>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</si>
  <si>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</si>
  <si>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</si>
  <si>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</si>
  <si>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</si>
  <si>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</si>
  <si>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</si>
  <si>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</si>
  <si>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</si>
  <si>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</si>
  <si>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</si>
  <si>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</si>
  <si>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</si>
  <si>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</si>
  <si>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</si>
  <si>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</si>
  <si>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</si>
  <si>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</si>
  <si>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</si>
  <si>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</si>
  <si>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</si>
  <si>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</si>
  <si>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</si>
  <si>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</si>
  <si>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</si>
  <si>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</si>
  <si>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</si>
  <si>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</si>
  <si>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</si>
  <si>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</si>
  <si>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</si>
  <si>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</si>
  <si>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</si>
  <si>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</si>
  <si>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</si>
  <si>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</si>
  <si>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</si>
  <si>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</si>
  <si>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</si>
  <si>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</si>
  <si>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</si>
  <si>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</si>
  <si>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</si>
  <si>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</si>
  <si>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</si>
  <si>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</si>
  <si>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</si>
  <si>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</si>
  <si>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</si>
  <si>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</si>
  <si>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</si>
  <si>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</si>
  <si>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</si>
  <si>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</si>
  <si>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</si>
  <si>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</si>
  <si>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</si>
  <si>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</si>
  <si>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</si>
  <si>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</si>
  <si>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</si>
  <si>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</si>
  <si>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</si>
  <si>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</si>
  <si>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</si>
  <si>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</si>
  <si>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</si>
  <si>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</si>
  <si>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</si>
  <si>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</si>
  <si>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</si>
  <si>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</si>
  <si>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</si>
  <si>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</si>
  <si>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</si>
  <si>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</si>
  <si>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</si>
  <si>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</si>
  <si>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</si>
  <si>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</si>
  <si>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</si>
  <si>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</si>
  <si>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</si>
  <si>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</si>
  <si>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</si>
  <si>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</si>
  <si>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</si>
  <si>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</si>
  <si>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</si>
  <si>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</si>
  <si>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</si>
  <si>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</si>
  <si>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</si>
  <si>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</si>
  <si>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</si>
  <si>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</si>
  <si>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</si>
  <si>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</si>
  <si>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</si>
  <si>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</si>
  <si>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</si>
  <si>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</si>
  <si>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</si>
  <si>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</si>
  <si>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</si>
  <si>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</si>
  <si>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</si>
  <si>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</si>
  <si>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</si>
  <si>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</si>
  <si>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</si>
  <si>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</si>
  <si>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</si>
  <si>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</si>
  <si>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</si>
  <si>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</si>
  <si>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</si>
  <si>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</si>
  <si>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</si>
  <si>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</si>
  <si>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</si>
  <si>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</si>
  <si>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</si>
  <si>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</si>
  <si>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</si>
  <si>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</si>
  <si>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</si>
  <si>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</si>
  <si>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</si>
  <si>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</si>
  <si>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</si>
  <si>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</si>
  <si>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</si>
  <si>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</si>
  <si>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</si>
  <si>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</si>
  <si>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</si>
  <si>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</si>
  <si>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</si>
  <si>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</si>
  <si>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</si>
  <si>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</si>
  <si>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</si>
  <si>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</si>
  <si>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</si>
  <si>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</si>
  <si>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</si>
  <si>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</si>
  <si>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</si>
  <si>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</si>
  <si>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</si>
  <si>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</si>
  <si>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</si>
  <si>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</si>
  <si>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</si>
  <si>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</si>
  <si>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</si>
  <si>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</si>
  <si>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</si>
  <si>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</si>
  <si>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</si>
  <si>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</si>
  <si>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</si>
  <si>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</si>
  <si>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</si>
  <si>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</si>
  <si>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</si>
  <si>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</si>
  <si>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</si>
  <si>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</si>
  <si>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</si>
  <si>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</si>
  <si>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</si>
  <si>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</si>
  <si>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</si>
  <si>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</si>
  <si>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</si>
  <si>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</si>
  <si>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</si>
  <si>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</si>
  <si>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</si>
  <si>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</si>
  <si>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</si>
  <si>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</si>
  <si>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</si>
  <si>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</si>
  <si>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</si>
  <si>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</si>
  <si>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</si>
  <si>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</si>
  <si>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</si>
  <si>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</si>
  <si>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</si>
  <si>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</si>
  <si>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</si>
  <si>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</si>
  <si>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</si>
  <si>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</si>
  <si>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</si>
  <si>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</si>
  <si>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</si>
  <si>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</si>
  <si>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</si>
  <si>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</si>
  <si>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</si>
  <si>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</si>
  <si>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</si>
  <si>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</si>
  <si>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</si>
  <si>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</si>
  <si>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</si>
  <si>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</si>
  <si>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</si>
  <si>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</si>
  <si>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</si>
  <si>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</si>
  <si>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</si>
  <si>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</si>
  <si>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</si>
  <si>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</si>
  <si>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</si>
  <si>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</si>
  <si>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</si>
  <si>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</si>
  <si>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</si>
  <si>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</si>
  <si>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</si>
  <si>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</si>
  <si>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</si>
  <si>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</si>
  <si>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</si>
  <si>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</si>
  <si>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</si>
  <si>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</si>
  <si>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</si>
  <si>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</si>
  <si>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</si>
  <si>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</si>
  <si>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</si>
  <si>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</si>
  <si>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</si>
  <si>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</si>
  <si>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</si>
  <si>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</si>
  <si>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</si>
  <si>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</si>
  <si>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</si>
  <si>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</si>
  <si>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</si>
  <si>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</si>
  <si>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</si>
  <si>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</si>
  <si>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</si>
  <si>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</si>
  <si>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</si>
  <si>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</si>
  <si>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</si>
  <si>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</si>
  <si>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</si>
  <si>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</si>
  <si>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</si>
  <si>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</si>
  <si>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</si>
  <si>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</si>
  <si>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</si>
  <si>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</si>
  <si>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</si>
  <si>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</si>
  <si>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</si>
  <si>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</si>
  <si>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</si>
  <si>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</si>
  <si>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</si>
  <si>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</si>
  <si>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</si>
  <si>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</si>
  <si>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</si>
  <si>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</si>
  <si>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</si>
  <si>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</si>
  <si>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</si>
  <si>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</si>
  <si>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</si>
  <si>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</si>
  <si>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</si>
  <si>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</si>
  <si>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</si>
  <si>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</si>
  <si>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</si>
  <si>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</si>
  <si>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</si>
  <si>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</si>
  <si>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</si>
  <si>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</si>
  <si>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</si>
  <si>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</si>
  <si>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</si>
  <si>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</si>
  <si>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</si>
  <si>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</si>
  <si>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</si>
  <si>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</si>
  <si>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</si>
  <si>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</si>
  <si>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</si>
  <si>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</si>
  <si>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</si>
  <si>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</si>
  <si>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</si>
  <si>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</si>
  <si>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</si>
  <si>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</si>
  <si>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</si>
  <si>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</si>
  <si>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</si>
  <si>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</si>
  <si>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</si>
  <si>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</si>
  <si>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</si>
  <si>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</si>
  <si>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</si>
  <si>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</si>
  <si>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</si>
  <si>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</si>
  <si>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</si>
  <si>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</si>
  <si>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</si>
  <si>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</si>
  <si>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</si>
  <si>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</si>
  <si>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</si>
  <si>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</si>
  <si>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</si>
  <si>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</si>
  <si>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</si>
  <si>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</si>
  <si>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</si>
  <si>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</si>
  <si>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</si>
  <si>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</si>
  <si>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</si>
  <si>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</si>
  <si>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</si>
  <si>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</si>
  <si>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</si>
  <si>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</si>
  <si>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</si>
  <si>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</si>
  <si>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</si>
  <si>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</si>
  <si>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</si>
  <si>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</si>
  <si>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</si>
  <si>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</si>
  <si>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</si>
  <si>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</si>
  <si>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</si>
  <si>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</si>
  <si>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</si>
  <si>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</si>
  <si>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</si>
  <si>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</si>
  <si>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</si>
  <si>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</si>
  <si>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</si>
  <si>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</si>
  <si>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</si>
  <si>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</si>
  <si>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</si>
  <si>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</si>
  <si>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</si>
  <si>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</si>
  <si>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</si>
  <si>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</si>
  <si>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</si>
  <si>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</si>
  <si>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</si>
  <si>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</si>
  <si>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</si>
  <si>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</si>
  <si>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</si>
  <si>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</si>
  <si>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</si>
  <si>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</si>
  <si>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</si>
  <si>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</si>
  <si>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</si>
  <si>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</si>
  <si>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</si>
  <si>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</si>
  <si>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</si>
  <si>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</si>
  <si>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</si>
  <si>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</si>
  <si>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</si>
  <si>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</si>
  <si>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</si>
  <si>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</si>
  <si>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</si>
  <si>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</si>
  <si>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</si>
  <si>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</si>
  <si>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</si>
  <si>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</si>
  <si>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</si>
  <si>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</si>
  <si>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</si>
  <si>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</si>
  <si>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</si>
  <si>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</si>
  <si>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</si>
  <si>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</si>
  <si>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</si>
  <si>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</si>
  <si>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</si>
  <si>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</si>
  <si>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</si>
  <si>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</si>
  <si>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</si>
  <si>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</si>
  <si>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</si>
  <si>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</si>
  <si>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</si>
  <si>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</si>
  <si>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</si>
  <si>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</si>
  <si>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</si>
  <si>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</si>
  <si>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</si>
  <si>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</si>
  <si>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</si>
  <si>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</si>
  <si>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</si>
  <si>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</si>
  <si>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</si>
  <si>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</si>
  <si>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</si>
  <si>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</si>
  <si>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</si>
  <si>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</si>
  <si>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</si>
  <si>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</si>
  <si>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</si>
  <si>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</si>
  <si>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</si>
  <si>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</si>
  <si>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</si>
  <si>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</si>
  <si>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</si>
  <si>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</si>
  <si>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</si>
  <si>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</si>
  <si>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</si>
  <si>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</si>
  <si>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</si>
  <si>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</si>
  <si>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</si>
  <si>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</si>
  <si>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</si>
  <si>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</si>
  <si>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</si>
  <si>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</si>
  <si>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</si>
  <si>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</si>
  <si>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</si>
  <si>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</si>
  <si>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</si>
  <si>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</si>
  <si>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</si>
  <si>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</si>
  <si>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</si>
  <si>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</si>
  <si>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</si>
  <si>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</si>
  <si>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</si>
  <si>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</si>
  <si>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</si>
  <si>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</si>
  <si>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</si>
  <si>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</si>
  <si>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</si>
  <si>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</si>
  <si>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</si>
  <si>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</si>
  <si>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</si>
  <si>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</si>
  <si>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</si>
  <si>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</si>
  <si>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</si>
  <si>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</si>
  <si>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</si>
  <si>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</si>
  <si>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</si>
  <si>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</si>
  <si>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</si>
  <si>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</si>
  <si>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</si>
  <si>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</si>
  <si>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</si>
  <si>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</si>
  <si>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</si>
  <si>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</si>
  <si>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</si>
  <si>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</si>
  <si>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</si>
  <si>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</si>
  <si>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</si>
  <si>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</si>
  <si>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</si>
  <si>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</si>
  <si>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</si>
  <si>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</si>
  <si>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</si>
  <si>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</si>
  <si>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</si>
  <si>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</si>
  <si>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</si>
  <si>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</si>
  <si>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</si>
  <si>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</si>
  <si>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</si>
  <si>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</si>
  <si>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</si>
  <si>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</si>
  <si>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</si>
  <si>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</si>
  <si>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</si>
  <si>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</si>
  <si>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</si>
  <si>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</si>
  <si>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</si>
  <si>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</si>
  <si>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</si>
  <si>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</si>
  <si>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</si>
  <si>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</si>
  <si>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</si>
  <si>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</si>
  <si>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</si>
  <si>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</si>
  <si>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</si>
  <si>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</si>
  <si>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</si>
  <si>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</si>
  <si>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</si>
  <si>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</si>
  <si>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</si>
  <si>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</si>
  <si>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</si>
  <si>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</si>
  <si>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</si>
  <si>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</si>
  <si>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</si>
  <si>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</si>
  <si>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</si>
  <si>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</si>
  <si>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</si>
  <si>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</si>
  <si>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</si>
  <si>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</si>
  <si>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</si>
  <si>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</si>
  <si>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</si>
  <si>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</si>
  <si>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</si>
  <si>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</si>
  <si>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</si>
  <si>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</si>
  <si>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</si>
  <si>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</si>
  <si>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</si>
  <si>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</si>
  <si>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</si>
  <si>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</si>
  <si>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</si>
  <si>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</si>
  <si>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</si>
  <si>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</si>
  <si>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</si>
  <si>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</si>
  <si>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</si>
  <si>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</si>
  <si>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</si>
  <si>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</si>
  <si>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</si>
  <si>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</si>
  <si>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</si>
  <si>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</si>
  <si>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</si>
  <si>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</si>
  <si>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</si>
  <si>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</si>
  <si>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</si>
  <si>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</si>
  <si>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</si>
  <si>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</si>
  <si>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</si>
  <si>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</si>
  <si>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</si>
  <si>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</si>
  <si>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</si>
  <si>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</si>
  <si>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</si>
  <si>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</si>
  <si>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</si>
  <si>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</si>
  <si>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</si>
  <si>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</si>
  <si>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</si>
  <si>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</si>
  <si>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</si>
  <si>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</si>
  <si>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</si>
  <si>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</si>
  <si>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</si>
  <si>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</si>
  <si>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</si>
  <si>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</si>
  <si>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</si>
  <si>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</si>
  <si>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</si>
  <si>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</si>
  <si>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</si>
  <si>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</si>
  <si>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</si>
  <si>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</si>
  <si>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</si>
  <si>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</si>
  <si>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</si>
  <si>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</si>
  <si>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</si>
  <si>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</si>
  <si>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</si>
  <si>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</si>
  <si>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</si>
  <si>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</si>
  <si>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</si>
  <si>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</si>
  <si>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</si>
  <si>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</si>
  <si>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</si>
  <si>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</si>
  <si>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</si>
  <si>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</si>
  <si>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</si>
  <si>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</si>
  <si>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</si>
  <si>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</si>
  <si>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</si>
  <si>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</si>
  <si>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</si>
  <si>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</si>
  <si>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</si>
  <si>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</si>
  <si>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</si>
  <si>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</si>
  <si>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</si>
  <si>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</si>
  <si>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</si>
  <si>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</si>
  <si>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</si>
  <si>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</si>
  <si>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</si>
  <si>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</si>
  <si>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</si>
  <si>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</si>
  <si>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</si>
  <si>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</si>
  <si>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</si>
  <si>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</si>
  <si>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</si>
  <si>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</si>
  <si>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</si>
  <si>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</si>
  <si>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</si>
  <si>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</si>
  <si>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</si>
  <si>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</si>
  <si>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</si>
  <si>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</si>
  <si>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</si>
  <si>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</si>
  <si>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</si>
  <si>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</si>
  <si>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</si>
  <si>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</si>
  <si>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</si>
  <si>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</si>
  <si>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</si>
  <si>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</si>
  <si>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</si>
  <si>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</si>
  <si>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</si>
  <si>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</si>
  <si>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</si>
  <si>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</si>
  <si>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</si>
  <si>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</si>
  <si>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</si>
  <si>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</si>
  <si>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</si>
  <si>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</si>
  <si>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</si>
  <si>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</si>
  <si>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</si>
  <si>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</si>
  <si>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</si>
  <si>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</si>
  <si>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</si>
  <si>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</si>
  <si>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</si>
  <si>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</si>
  <si>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</si>
  <si>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</si>
  <si>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</si>
  <si>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</si>
  <si>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</si>
  <si>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</si>
  <si>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</si>
  <si>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</si>
  <si>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</si>
  <si>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</si>
  <si>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</si>
  <si>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</si>
  <si>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</si>
  <si>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</si>
  <si>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</si>
  <si>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</si>
  <si>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</si>
  <si>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</si>
  <si>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</si>
  <si>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</si>
  <si>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</si>
  <si>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</si>
  <si>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</si>
  <si>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</si>
  <si>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</si>
  <si>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</si>
  <si>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</si>
  <si>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</si>
  <si>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</si>
  <si>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</si>
  <si>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</si>
  <si>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</si>
  <si>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</si>
  <si>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</si>
  <si>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</si>
  <si>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</si>
  <si>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</si>
  <si>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</si>
  <si>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</si>
  <si>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</si>
  <si>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</si>
  <si>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</si>
  <si>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</si>
  <si>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</si>
  <si>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</si>
  <si>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</si>
  <si>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</si>
  <si>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</si>
  <si>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</si>
  <si>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</si>
  <si>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</si>
  <si>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</si>
  <si>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</si>
  <si>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</si>
  <si>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</si>
  <si>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</si>
  <si>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</si>
  <si>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</si>
  <si>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</si>
  <si>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</si>
  <si>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</si>
  <si>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</si>
  <si>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</si>
  <si>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</si>
  <si>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</si>
  <si>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</si>
  <si>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</si>
  <si>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</si>
  <si>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</si>
  <si>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</si>
  <si>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</si>
  <si>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</si>
  <si>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</si>
  <si>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</si>
  <si>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</si>
  <si>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</si>
  <si>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</si>
  <si>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</si>
  <si>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</si>
  <si>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</si>
  <si>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</si>
  <si>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</si>
  <si>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</si>
  <si>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</si>
  <si>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</si>
  <si>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</si>
  <si>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</si>
  <si>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</si>
  <si>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</si>
  <si>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</si>
  <si>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</si>
  <si>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</si>
  <si>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</si>
  <si>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</si>
  <si>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</si>
  <si>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</si>
  <si>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</si>
  <si>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</si>
  <si>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</si>
  <si>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</si>
  <si>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</si>
  <si>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</si>
  <si>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</si>
  <si>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</si>
  <si>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</si>
  <si>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</si>
  <si>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</si>
  <si>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</si>
  <si>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</si>
  <si>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</si>
  <si>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</si>
  <si>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</si>
  <si>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</si>
  <si>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</si>
  <si>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</si>
  <si>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</si>
  <si>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</si>
  <si>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</si>
  <si>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</si>
  <si>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</si>
  <si>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</si>
  <si>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</si>
  <si>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</si>
  <si>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</si>
  <si>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</si>
  <si>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</si>
  <si>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</si>
  <si>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</si>
  <si>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</si>
  <si>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</si>
  <si>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</si>
  <si>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</si>
  <si>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</si>
  <si>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</si>
  <si>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</si>
  <si>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</si>
  <si>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</si>
  <si>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</si>
  <si>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</si>
  <si>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</si>
  <si>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</si>
  <si>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</si>
  <si>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</si>
  <si>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</si>
  <si>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</si>
  <si>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</si>
  <si>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</si>
  <si>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</si>
  <si>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</si>
  <si>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</si>
  <si>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</si>
  <si>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</si>
  <si>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</si>
  <si>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</si>
  <si>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</si>
  <si>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</si>
  <si>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</si>
  <si>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</si>
  <si>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</si>
  <si>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</si>
  <si>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</si>
  <si>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</si>
  <si>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</si>
  <si>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</si>
  <si>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</si>
  <si>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</si>
  <si>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</si>
  <si>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</si>
  <si>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</si>
  <si>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</si>
  <si>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</si>
  <si>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</si>
  <si>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</si>
  <si>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</si>
  <si>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</si>
  <si>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</si>
  <si>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</si>
  <si>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</si>
  <si>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</si>
  <si>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</si>
  <si>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</si>
  <si>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</si>
  <si>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</si>
  <si>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</si>
  <si>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</si>
  <si>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</si>
  <si>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</si>
  <si>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</si>
  <si>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</si>
  <si>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</si>
  <si>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</si>
  <si>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</si>
  <si>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</si>
  <si>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</si>
  <si>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</si>
  <si>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</si>
  <si>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</si>
  <si>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</si>
  <si>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</si>
  <si>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</si>
  <si>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</si>
  <si>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</si>
  <si>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</si>
  <si>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</si>
  <si>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</si>
  <si>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</si>
  <si>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</si>
  <si>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</si>
  <si>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</si>
  <si>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</si>
  <si>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</si>
  <si>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</si>
  <si>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</si>
  <si>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</si>
  <si>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</si>
  <si>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</si>
  <si>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</si>
  <si>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</si>
  <si>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</si>
  <si>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</si>
  <si>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</si>
  <si>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</si>
  <si>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</si>
  <si>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</si>
  <si>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</si>
  <si>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</si>
  <si>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</si>
  <si>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</si>
  <si>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</si>
  <si>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</si>
  <si>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</si>
  <si>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</si>
  <si>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</si>
  <si>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</si>
  <si>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</si>
  <si>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</si>
  <si>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</si>
  <si>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</si>
  <si>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</si>
  <si>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</si>
  <si>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</si>
  <si>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</si>
  <si>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</si>
  <si>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</si>
  <si>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</si>
  <si>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</si>
  <si>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</si>
  <si>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</si>
  <si>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</si>
  <si>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</si>
  <si>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</si>
  <si>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</si>
  <si>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</si>
  <si>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</si>
  <si>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</si>
  <si>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</si>
  <si>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</si>
  <si>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</si>
  <si>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</si>
  <si>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</si>
  <si>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</si>
  <si>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</si>
  <si>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</si>
  <si>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</si>
  <si>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</si>
  <si>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</si>
  <si>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</si>
  <si>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</si>
  <si>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</si>
  <si>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</si>
  <si>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</si>
  <si>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</si>
  <si>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</si>
  <si>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</si>
  <si>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</si>
  <si>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</si>
  <si>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</si>
  <si>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</si>
  <si>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</si>
  <si>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</si>
  <si>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</si>
  <si>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</si>
  <si>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</si>
  <si>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</si>
  <si>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</si>
  <si>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</si>
  <si>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</si>
  <si>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</si>
  <si>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</si>
  <si>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</si>
  <si>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</si>
  <si>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</si>
  <si>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</si>
  <si>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</si>
  <si>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</si>
  <si>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</si>
  <si>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</si>
  <si>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</si>
  <si>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</si>
  <si>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</si>
  <si>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</si>
  <si>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</si>
  <si>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</si>
  <si>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</si>
  <si>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</si>
  <si>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</si>
  <si>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</si>
  <si>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</si>
  <si>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</si>
  <si>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</si>
  <si>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</si>
  <si>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</si>
  <si>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</si>
  <si>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</si>
  <si>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</si>
  <si>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</si>
  <si>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</si>
  <si>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</si>
  <si>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</si>
  <si>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</si>
  <si>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</si>
  <si>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</si>
  <si>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</si>
  <si>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</si>
  <si>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</si>
  <si>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</si>
  <si>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</si>
  <si>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</si>
  <si>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</si>
  <si>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</si>
  <si>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</si>
  <si>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</si>
  <si>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</si>
  <si>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</si>
  <si>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</si>
  <si>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</si>
  <si>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</si>
  <si>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</si>
  <si>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</si>
  <si>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</si>
  <si>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</si>
  <si>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</si>
  <si>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</si>
  <si>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</si>
  <si>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</si>
  <si>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</si>
  <si>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</si>
  <si>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</si>
  <si>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</si>
  <si>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</si>
  <si>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</si>
  <si>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</si>
  <si>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</si>
  <si>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</si>
  <si>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</si>
  <si>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</si>
  <si>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</si>
  <si>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</si>
  <si>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</si>
  <si>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</si>
  <si>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</si>
  <si>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</si>
  <si>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</si>
  <si>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</si>
  <si>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</si>
  <si>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</si>
  <si>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</si>
  <si>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</si>
  <si>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</si>
  <si>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</si>
  <si>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</si>
  <si>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</si>
  <si>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</si>
  <si>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</si>
  <si>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</si>
  <si>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</si>
  <si>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</si>
  <si>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</si>
  <si>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</si>
  <si>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</si>
  <si>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</si>
  <si>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</si>
  <si>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</si>
  <si>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</si>
  <si>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</si>
  <si>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</si>
  <si>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</si>
  <si>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</si>
  <si>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</si>
  <si>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</si>
  <si>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</si>
  <si>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</si>
  <si>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</si>
  <si>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</si>
  <si>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</si>
  <si>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</si>
  <si>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</si>
  <si>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</si>
  <si>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</si>
  <si>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</si>
  <si>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</si>
  <si>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</si>
  <si>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</si>
  <si>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</si>
  <si>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</si>
  <si>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</si>
  <si>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</si>
  <si>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</si>
  <si>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</si>
  <si>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</si>
  <si>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</si>
  <si>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</si>
  <si>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</si>
  <si>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</si>
  <si>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</si>
  <si>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</si>
  <si>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</si>
  <si>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</si>
  <si>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</si>
  <si>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</si>
  <si>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</si>
  <si>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</si>
  <si>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</si>
  <si>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</si>
  <si>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</si>
  <si>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</si>
  <si>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</si>
  <si>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</si>
  <si>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</si>
  <si>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</si>
  <si>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</si>
  <si>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</si>
  <si>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</si>
  <si>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</si>
  <si>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</si>
  <si>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</si>
  <si>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</si>
  <si>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</si>
  <si>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</si>
  <si>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</si>
  <si>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</si>
  <si>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</si>
  <si>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</si>
  <si>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</si>
  <si>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</si>
  <si>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</si>
  <si>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</si>
  <si>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</si>
  <si>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</si>
  <si>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</si>
  <si>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</si>
  <si>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</si>
  <si>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</si>
  <si>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</si>
  <si>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</si>
  <si>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</si>
  <si>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</si>
  <si>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</si>
  <si>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</si>
  <si>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</si>
  <si>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</si>
  <si>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</si>
  <si>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</si>
  <si>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</si>
  <si>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</si>
  <si>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</si>
  <si>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</si>
  <si>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</si>
  <si>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</si>
  <si>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</si>
  <si>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</si>
  <si>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</si>
  <si>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</si>
  <si>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</si>
  <si>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</si>
  <si>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</si>
  <si>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</si>
  <si>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</si>
  <si>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</si>
  <si>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</si>
  <si>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</si>
  <si>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</si>
  <si>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</si>
  <si>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</si>
  <si>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</si>
  <si>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</si>
  <si>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</si>
  <si>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</si>
  <si>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</si>
  <si>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</si>
  <si>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</si>
  <si>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</si>
  <si>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</si>
  <si>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</si>
  <si>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</si>
  <si>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</si>
  <si>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</si>
  <si>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</si>
  <si>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</si>
  <si>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</si>
  <si>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</si>
  <si>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</si>
  <si>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</si>
  <si>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</si>
  <si>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</si>
  <si>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</si>
  <si>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</si>
  <si>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</si>
  <si>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</si>
  <si>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</si>
  <si>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</si>
  <si>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</si>
  <si>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</si>
  <si>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</si>
  <si>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</si>
  <si>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</si>
  <si>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</si>
  <si>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</si>
  <si>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</si>
  <si>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</si>
  <si>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</si>
  <si>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</si>
  <si>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</si>
  <si>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</si>
  <si>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</si>
  <si>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</si>
  <si>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</si>
  <si>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</si>
  <si>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</si>
  <si>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</si>
  <si>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</si>
  <si>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</si>
  <si>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</si>
  <si>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</si>
  <si>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</si>
  <si>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</si>
  <si>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</si>
  <si>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</si>
  <si>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</si>
  <si>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</si>
  <si>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</si>
  <si>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</si>
  <si>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</si>
  <si>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</si>
  <si>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</si>
  <si>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</si>
  <si>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</si>
  <si>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</si>
  <si>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</si>
  <si>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</si>
  <si>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</si>
  <si>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</si>
  <si>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</si>
  <si>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</si>
  <si>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</si>
  <si>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</si>
  <si>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</si>
  <si>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</si>
  <si>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</si>
  <si>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</si>
  <si>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</si>
  <si>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</si>
  <si>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</si>
  <si>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</si>
  <si>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</si>
  <si>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</si>
  <si>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</si>
  <si>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</si>
  <si>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</si>
  <si>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</si>
  <si>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</si>
  <si>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</si>
  <si>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</si>
  <si>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</si>
  <si>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</si>
  <si>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</si>
  <si>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</si>
  <si>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</si>
  <si>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</si>
  <si>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</si>
  <si>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</si>
  <si>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</si>
  <si>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</si>
  <si>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</si>
  <si>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</si>
  <si>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</si>
  <si>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</si>
  <si>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</si>
  <si>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</si>
  <si>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</si>
  <si>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</si>
  <si>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</si>
  <si>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</si>
  <si>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</si>
  <si>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</si>
  <si>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</si>
  <si>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</si>
  <si>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</si>
  <si>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</si>
  <si>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</si>
  <si>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</si>
  <si>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</si>
  <si>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</si>
  <si>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</si>
  <si>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</si>
  <si>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</si>
  <si>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</si>
  <si>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</si>
  <si>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</si>
  <si>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</si>
  <si>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</si>
  <si>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</si>
  <si>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</si>
  <si>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</si>
  <si>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</si>
  <si>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</si>
  <si>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</si>
  <si>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</si>
  <si>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</si>
  <si>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</si>
  <si>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</si>
  <si>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</si>
  <si>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</si>
  <si>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</si>
  <si>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</si>
  <si>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</si>
  <si>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</si>
  <si>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</si>
  <si>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</si>
  <si>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</si>
  <si>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</si>
  <si>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</si>
  <si>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</si>
  <si>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</si>
  <si>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</si>
  <si>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</si>
  <si>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</si>
  <si>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</si>
  <si>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</si>
  <si>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</si>
  <si>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</si>
  <si>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</si>
  <si>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</si>
  <si>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</si>
  <si>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</si>
  <si>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</si>
  <si>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</si>
  <si>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</si>
  <si>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</si>
  <si>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</si>
  <si>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</si>
  <si>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</si>
  <si>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</si>
  <si>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</si>
  <si>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</si>
  <si>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</si>
  <si>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</si>
  <si>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</si>
  <si>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</si>
  <si>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</si>
  <si>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</si>
  <si>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</si>
  <si>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</si>
  <si>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</si>
  <si>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</si>
  <si>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</si>
  <si>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</si>
  <si>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</si>
  <si>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</si>
  <si>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</si>
  <si>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</si>
  <si>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</si>
  <si>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</si>
  <si>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</si>
  <si>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</si>
  <si>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</si>
  <si>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</si>
  <si>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</si>
  <si>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</si>
  <si>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</si>
  <si>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</si>
  <si>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</si>
  <si>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</si>
  <si>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</si>
  <si>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</si>
  <si>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</si>
  <si>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</si>
  <si>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</si>
  <si>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</si>
  <si>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</si>
  <si>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</si>
  <si>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</si>
  <si>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</si>
  <si>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</si>
  <si>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</si>
  <si>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</si>
  <si>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</si>
  <si>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</si>
  <si>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</si>
  <si>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</si>
  <si>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</si>
  <si>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</si>
  <si>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</si>
  <si>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</si>
  <si>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</si>
  <si>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</si>
  <si>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</si>
  <si>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</si>
  <si>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</si>
  <si>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</si>
  <si>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</si>
  <si>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</si>
  <si>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</si>
  <si>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</si>
  <si>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</si>
  <si>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</si>
  <si>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</si>
  <si>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</si>
  <si>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</si>
  <si>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</si>
  <si>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</si>
  <si>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</si>
  <si>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</si>
  <si>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</si>
  <si>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</si>
  <si>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</si>
  <si>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</si>
  <si>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</si>
  <si>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</si>
  <si>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</si>
  <si>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</si>
  <si>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</si>
  <si>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</si>
  <si>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</si>
  <si>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</si>
  <si>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</si>
  <si>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</si>
  <si>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</si>
  <si>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</si>
  <si>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</si>
  <si>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</si>
  <si>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</si>
  <si>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</si>
  <si>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</si>
  <si>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</si>
  <si>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</si>
  <si>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</si>
  <si>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</si>
  <si>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</si>
  <si>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</si>
  <si>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</si>
  <si>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</si>
  <si>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</si>
  <si>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</si>
  <si>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</si>
  <si>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</si>
  <si>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</si>
  <si>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</si>
  <si>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</si>
  <si>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</si>
  <si>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</si>
  <si>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</si>
  <si>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</si>
  <si>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</si>
  <si>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</si>
  <si>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</si>
  <si>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</si>
  <si>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</si>
  <si>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</si>
  <si>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</si>
  <si>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</si>
  <si>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</si>
  <si>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</si>
  <si>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</si>
  <si>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</si>
  <si>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</si>
  <si>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</si>
  <si>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</si>
  <si>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</si>
  <si>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</si>
  <si>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</si>
  <si>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</si>
  <si>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</si>
  <si>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</si>
  <si>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</si>
  <si>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</si>
  <si>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</si>
  <si>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</si>
  <si>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</si>
  <si>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</si>
  <si>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</si>
  <si>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</si>
  <si>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</si>
  <si>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</si>
  <si>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</si>
  <si>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</si>
  <si>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</si>
  <si>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</si>
  <si>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</si>
  <si>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</si>
  <si>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</si>
  <si>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</si>
  <si>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</si>
  <si>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</si>
  <si>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</si>
  <si>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</si>
  <si>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</si>
  <si>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</si>
  <si>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</si>
  <si>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</si>
  <si>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</si>
  <si>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</si>
  <si>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</si>
  <si>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</si>
  <si>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</si>
  <si>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</si>
  <si>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</si>
  <si>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</si>
  <si>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</si>
  <si>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</si>
  <si>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</si>
  <si>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</si>
  <si>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</si>
  <si>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</si>
  <si>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</si>
  <si>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</si>
  <si>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</si>
  <si>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</si>
  <si>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</si>
  <si>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</si>
  <si>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</si>
  <si>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</si>
  <si>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</si>
  <si>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</si>
  <si>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</si>
  <si>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</si>
  <si>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</si>
  <si>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</si>
  <si>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</si>
  <si>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</si>
  <si>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</si>
  <si>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</si>
  <si>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</si>
  <si>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</si>
  <si>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</si>
  <si>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</si>
  <si>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</si>
  <si>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</si>
  <si>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</si>
  <si>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</si>
  <si>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</si>
  <si>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</si>
  <si>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</si>
  <si>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</si>
  <si>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</si>
  <si>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</si>
  <si>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</si>
  <si>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</si>
  <si>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</si>
  <si>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</si>
  <si>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</si>
  <si>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</si>
  <si>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</si>
  <si>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</si>
  <si>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</si>
  <si>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</si>
  <si>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</si>
  <si>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</si>
  <si>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</si>
  <si>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</si>
  <si>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</si>
  <si>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</si>
  <si>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</si>
  <si>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</si>
  <si>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</si>
  <si>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</si>
  <si>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</si>
  <si>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</si>
  <si>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</si>
  <si>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</si>
  <si>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</si>
  <si>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</si>
  <si>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</si>
  <si>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</si>
  <si>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</si>
  <si>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</si>
  <si>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</si>
  <si>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</si>
  <si>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</si>
  <si>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</si>
  <si>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</si>
  <si>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</si>
  <si>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</si>
  <si>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</si>
  <si>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</si>
  <si>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</si>
  <si>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</si>
  <si>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</si>
  <si>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</si>
  <si>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</si>
  <si>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</si>
  <si>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</si>
  <si>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</si>
  <si>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</si>
  <si>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</si>
  <si>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</si>
  <si>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</si>
  <si>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</si>
  <si>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</si>
  <si>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</si>
  <si>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</si>
  <si>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</si>
  <si>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</si>
  <si>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</si>
  <si>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</si>
  <si>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</si>
  <si>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</si>
  <si>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</si>
  <si>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</si>
  <si>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</si>
  <si>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</si>
  <si>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</si>
  <si>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</si>
  <si>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</si>
  <si>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</si>
  <si>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</si>
  <si>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</si>
  <si>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</si>
  <si>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</si>
  <si>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</si>
  <si>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</si>
  <si>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</si>
  <si>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</si>
  <si>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</si>
  <si>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</si>
  <si>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</si>
  <si>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</si>
  <si>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</si>
  <si>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</si>
  <si>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</si>
  <si>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</si>
  <si>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</si>
  <si>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</si>
  <si>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</si>
  <si>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</si>
  <si>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</si>
  <si>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</si>
  <si>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</si>
  <si>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</si>
  <si>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</si>
  <si>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</si>
  <si>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</si>
  <si>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</si>
  <si>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</si>
  <si>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</si>
  <si>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</si>
  <si>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</si>
  <si>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</si>
  <si>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</si>
  <si>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</si>
  <si>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</si>
  <si>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</si>
  <si>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</si>
  <si>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</si>
  <si>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</si>
  <si>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</si>
  <si>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</si>
  <si>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</si>
  <si>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</si>
  <si>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</si>
  <si>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</si>
  <si>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</si>
  <si>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</si>
  <si>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</si>
  <si>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</si>
  <si>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</si>
  <si>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</si>
  <si>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</si>
  <si>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</si>
  <si>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</si>
  <si>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</si>
  <si>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</si>
  <si>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</si>
  <si>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</si>
  <si>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</si>
  <si>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</si>
  <si>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</si>
  <si>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</si>
  <si>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</si>
  <si>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</si>
  <si>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</si>
  <si>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</si>
  <si>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</si>
  <si>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</si>
  <si>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</si>
  <si>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</si>
  <si>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</si>
  <si>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</si>
  <si>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</si>
  <si>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</si>
  <si>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</si>
  <si>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</si>
  <si>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</si>
  <si>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</si>
  <si>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</si>
  <si>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</si>
  <si>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</si>
  <si>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</si>
  <si>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</si>
  <si>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</si>
  <si>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</si>
  <si>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</si>
  <si>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</si>
  <si>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</si>
  <si>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</si>
  <si>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</si>
  <si>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</si>
  <si>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</si>
  <si>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</si>
  <si>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</si>
  <si>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</si>
  <si>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</si>
  <si>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</si>
  <si>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</si>
  <si>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</si>
  <si>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</si>
  <si>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</si>
  <si>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</si>
  <si>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</si>
  <si>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</si>
  <si>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</si>
  <si>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</si>
  <si>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</si>
  <si>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</si>
  <si>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</si>
  <si>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</si>
  <si>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</si>
  <si>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</si>
  <si>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</si>
  <si>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</si>
  <si>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</si>
  <si>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</si>
  <si>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</si>
  <si>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</si>
  <si>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</si>
  <si>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</si>
  <si>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</si>
  <si>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</si>
  <si>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</si>
  <si>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</si>
  <si>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</si>
  <si>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</si>
  <si>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</si>
  <si>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</si>
  <si>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</si>
  <si>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</si>
  <si>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</si>
  <si>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</si>
  <si>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</si>
  <si>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</si>
  <si>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</si>
  <si>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</si>
  <si>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</si>
  <si>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</si>
  <si>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</si>
  <si>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</si>
  <si>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</si>
  <si>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</si>
  <si>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</si>
  <si>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</si>
  <si>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</si>
  <si>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</si>
  <si>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</si>
  <si>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</si>
  <si>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</si>
  <si>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</si>
  <si>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</si>
  <si>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</si>
  <si>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</si>
  <si>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</si>
  <si>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</si>
  <si>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</si>
  <si>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</si>
  <si>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</si>
  <si>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</si>
  <si>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</si>
  <si>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</si>
  <si>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</si>
  <si>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</si>
  <si>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</si>
  <si>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</si>
  <si>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</si>
  <si>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</si>
  <si>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</si>
  <si>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</si>
  <si>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</si>
  <si>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</si>
  <si>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</si>
  <si>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</si>
  <si>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</si>
  <si>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</si>
  <si>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</si>
  <si>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</si>
  <si>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</si>
  <si>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</si>
  <si>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</si>
  <si>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</si>
  <si>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</si>
  <si>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</si>
  <si>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</si>
  <si>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</si>
  <si>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</si>
  <si>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</si>
  <si>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</si>
  <si>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</si>
  <si>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</si>
  <si>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</si>
  <si>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</si>
  <si>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</si>
  <si>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</si>
  <si>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</si>
  <si>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</si>
  <si>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</si>
  <si>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</si>
  <si>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</si>
  <si>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</si>
  <si>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</si>
  <si>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</si>
  <si>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</si>
  <si>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</si>
  <si>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</si>
  <si>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</si>
  <si>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</si>
  <si>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</si>
  <si>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</si>
  <si>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</si>
  <si>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</si>
  <si>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</si>
  <si>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</si>
  <si>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</si>
  <si>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</si>
  <si>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</si>
  <si>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</si>
  <si>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</si>
  <si>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</si>
  <si>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</si>
  <si>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</si>
  <si>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</si>
  <si>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</si>
  <si>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</si>
  <si>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</si>
  <si>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</si>
  <si>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</si>
  <si>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</si>
  <si>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</si>
  <si>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</si>
  <si>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</si>
  <si>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</si>
  <si>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</si>
  <si>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</si>
  <si>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</si>
  <si>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</si>
  <si>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</si>
  <si>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</si>
  <si>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</si>
  <si>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</si>
  <si>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</si>
  <si>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</si>
  <si>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</si>
  <si>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</si>
  <si>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</si>
  <si>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</si>
  <si>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</si>
  <si>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</si>
  <si>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</si>
  <si>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</si>
  <si>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</si>
  <si>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</si>
  <si>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</si>
  <si>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</si>
  <si>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</si>
  <si>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</si>
  <si>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</si>
  <si>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</si>
  <si>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</si>
  <si>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</si>
  <si>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</si>
  <si>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</si>
  <si>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</si>
  <si>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</si>
  <si>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</si>
  <si>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</si>
  <si>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</si>
  <si>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</si>
  <si>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</si>
  <si>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</si>
  <si>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</si>
  <si>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</si>
  <si>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</si>
  <si>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</si>
  <si>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</si>
  <si>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</si>
  <si>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</si>
  <si>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</si>
  <si>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</si>
  <si>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</si>
  <si>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</si>
  <si>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</si>
  <si>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</si>
  <si>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</si>
  <si>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</si>
  <si>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</si>
  <si>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</si>
  <si>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</si>
  <si>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</si>
  <si>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</si>
  <si>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</si>
  <si>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</si>
  <si>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</si>
  <si>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</si>
  <si>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</si>
  <si>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</si>
  <si>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</si>
  <si>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</si>
  <si>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</si>
  <si>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</si>
  <si>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</si>
  <si>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</si>
  <si>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</si>
  <si>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</si>
  <si>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</si>
  <si>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</si>
  <si>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</si>
  <si>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</si>
  <si>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</si>
  <si>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</si>
  <si>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</si>
  <si>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</si>
  <si>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</si>
  <si>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</si>
  <si>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</si>
  <si>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</si>
  <si>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</si>
  <si>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</si>
  <si>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</si>
  <si>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</si>
  <si>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</si>
  <si>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</si>
  <si>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</si>
  <si>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</si>
  <si>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</si>
  <si>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</si>
  <si>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</si>
  <si>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</si>
  <si>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</si>
  <si>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</si>
  <si>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</si>
  <si>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</si>
  <si>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</si>
  <si>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</si>
  <si>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</si>
  <si>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</si>
  <si>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</si>
  <si>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</si>
  <si>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</si>
  <si>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</si>
  <si>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</si>
  <si>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</si>
  <si>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</si>
  <si>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</si>
  <si>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</si>
  <si>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</si>
  <si>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</si>
  <si>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</si>
  <si>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</si>
  <si>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</si>
  <si>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</si>
  <si>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</si>
  <si>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</si>
  <si>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</si>
  <si>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</si>
  <si>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</si>
  <si>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</si>
  <si>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</si>
  <si>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</si>
  <si>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</si>
  <si>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</si>
  <si>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</si>
  <si>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</si>
  <si>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</si>
  <si>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</si>
  <si>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</si>
  <si>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</si>
  <si>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</si>
  <si>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</si>
  <si>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</si>
  <si>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</si>
  <si>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</si>
  <si>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</si>
  <si>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</si>
  <si>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</si>
  <si>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</si>
  <si>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</si>
  <si>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</si>
  <si>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</si>
  <si>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</si>
  <si>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</si>
  <si>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</si>
  <si>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</si>
  <si>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</si>
  <si>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</si>
  <si>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</si>
  <si>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</si>
  <si>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</si>
  <si>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</si>
  <si>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</si>
  <si>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</si>
  <si>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</si>
  <si>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</si>
  <si>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</si>
  <si>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</si>
  <si>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</si>
  <si>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</si>
  <si>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</si>
  <si>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</si>
  <si>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</si>
  <si>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</si>
  <si>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</si>
  <si>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</si>
  <si>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</si>
  <si>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</si>
  <si>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</si>
  <si>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</si>
  <si>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</si>
  <si>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</si>
  <si>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</si>
  <si>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</si>
  <si>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</si>
  <si>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</si>
  <si>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</si>
  <si>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</si>
  <si>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</si>
  <si>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</si>
  <si>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</si>
  <si>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</si>
  <si>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</si>
  <si>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</si>
  <si>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</si>
  <si>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</si>
  <si>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</si>
  <si>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</si>
  <si>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</si>
  <si>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</si>
  <si>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</si>
  <si>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</si>
  <si>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</si>
  <si>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</si>
  <si>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</si>
  <si>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</si>
  <si>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</si>
  <si>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</si>
  <si>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</si>
  <si>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</si>
  <si>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</si>
  <si>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</si>
  <si>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</si>
  <si>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</si>
  <si>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</si>
  <si>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</si>
  <si>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</si>
  <si>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</si>
  <si>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</si>
  <si>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</si>
  <si>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</si>
  <si>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</si>
  <si>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</si>
  <si>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</si>
  <si>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</si>
  <si>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</si>
  <si>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</si>
  <si>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</si>
  <si>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</si>
  <si>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</si>
  <si>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</si>
  <si>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</si>
  <si>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</si>
  <si>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</si>
  <si>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</si>
  <si>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</si>
  <si>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</si>
  <si>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</si>
  <si>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</si>
  <si>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</si>
  <si>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</si>
  <si>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</si>
  <si>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</si>
  <si>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</si>
  <si>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</si>
  <si>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</si>
  <si>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</si>
  <si>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</si>
  <si>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</si>
  <si>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</si>
  <si>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</si>
  <si>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</si>
  <si>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</si>
  <si>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</si>
  <si>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</si>
  <si>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</si>
  <si>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</si>
  <si>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</si>
  <si>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</si>
  <si>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</si>
  <si>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</si>
  <si>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</si>
  <si>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</si>
  <si>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</si>
  <si>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</si>
  <si>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</si>
  <si>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</si>
  <si>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</si>
  <si>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</si>
  <si>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</si>
  <si>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</si>
  <si>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</si>
  <si>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</si>
  <si>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</si>
  <si>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</si>
  <si>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</si>
  <si>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</si>
  <si>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</si>
  <si>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</si>
  <si>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</si>
  <si>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</si>
  <si>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</si>
  <si>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</si>
  <si>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</si>
  <si>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</si>
  <si>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</si>
  <si>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</si>
  <si>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</si>
  <si>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</si>
  <si>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</si>
  <si>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</si>
  <si>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</si>
  <si>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</si>
  <si>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</si>
  <si>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</si>
  <si>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</si>
  <si>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</si>
  <si>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</si>
  <si>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</si>
  <si>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</si>
  <si>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</si>
  <si>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</si>
  <si>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</si>
  <si>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</si>
  <si>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</si>
  <si>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</si>
  <si>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</si>
  <si>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</si>
  <si>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</si>
  <si>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</si>
  <si>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</si>
  <si>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</si>
  <si>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</si>
  <si>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</si>
  <si>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</si>
  <si>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</si>
  <si>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</si>
  <si>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</si>
  <si>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</si>
  <si>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</si>
  <si>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</si>
  <si>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</si>
  <si>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</si>
  <si>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</si>
  <si>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</si>
  <si>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</si>
  <si>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</si>
  <si>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</si>
  <si>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</si>
  <si>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</si>
  <si>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</si>
  <si>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</si>
  <si>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</si>
  <si>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</si>
  <si>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</si>
  <si>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</si>
  <si>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</si>
  <si>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</si>
  <si>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</si>
  <si>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</si>
  <si>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</si>
  <si>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</si>
  <si>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</si>
  <si>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</si>
  <si>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</si>
  <si>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</si>
  <si>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</si>
  <si>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</si>
  <si>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</si>
  <si>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</si>
  <si>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</si>
  <si>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</si>
  <si>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</si>
  <si>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</si>
  <si>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</si>
  <si>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</si>
  <si>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</si>
  <si>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</si>
  <si>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</si>
  <si>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</si>
  <si>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</si>
  <si>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</si>
  <si>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</si>
  <si>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</si>
  <si>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</si>
  <si>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</si>
  <si>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</si>
  <si>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</si>
  <si>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</si>
  <si>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</si>
  <si>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</si>
  <si>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</si>
  <si>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</si>
  <si>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</si>
  <si>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</si>
  <si>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</si>
  <si>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</si>
  <si>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</si>
  <si>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</si>
  <si>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</si>
  <si>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</si>
  <si>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</si>
  <si>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</si>
  <si>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</si>
  <si>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</si>
  <si>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</si>
  <si>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</si>
  <si>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</si>
  <si>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</si>
  <si>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</si>
  <si>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</si>
  <si>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</si>
  <si>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</si>
  <si>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</si>
  <si>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</si>
  <si>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</si>
  <si>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</si>
  <si>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</si>
  <si>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</si>
  <si>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</si>
  <si>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</si>
  <si>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</si>
  <si>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</si>
  <si>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</si>
  <si>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</si>
  <si>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</si>
  <si>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</si>
  <si>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</si>
  <si>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</si>
  <si>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</si>
  <si>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</si>
  <si>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</si>
  <si>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</si>
  <si>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</si>
  <si>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</si>
  <si>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</si>
  <si>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</si>
  <si>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</si>
  <si>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</si>
  <si>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</si>
  <si>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</si>
  <si>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</si>
  <si>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</si>
  <si>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</si>
  <si>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</si>
  <si>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</si>
  <si>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</si>
  <si>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</si>
  <si>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</si>
  <si>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</si>
  <si>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</si>
  <si>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</si>
  <si>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</si>
  <si>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</si>
  <si>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</si>
  <si>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</si>
  <si>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</si>
  <si>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</si>
  <si>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</si>
  <si>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</si>
  <si>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</si>
  <si>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</si>
  <si>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</si>
  <si>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</si>
  <si>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</si>
  <si>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</si>
  <si>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</si>
  <si>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</si>
  <si>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</si>
  <si>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</si>
  <si>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</si>
  <si>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</si>
  <si>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</si>
  <si>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</si>
  <si>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</si>
  <si>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</si>
  <si>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</si>
  <si>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</si>
  <si>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</si>
  <si>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</si>
  <si>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</si>
  <si>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</si>
  <si>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</si>
  <si>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</si>
  <si>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</si>
  <si>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</si>
  <si>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</si>
  <si>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</si>
  <si>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</si>
  <si>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</si>
  <si>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</si>
  <si>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</si>
  <si>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</si>
  <si>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</si>
  <si>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</si>
  <si>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</si>
  <si>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</si>
  <si>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</si>
  <si>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</si>
  <si>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</si>
  <si>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</si>
  <si>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</si>
  <si>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</si>
  <si>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</si>
  <si>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</si>
  <si>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</si>
  <si>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</si>
  <si>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</si>
  <si>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</si>
  <si>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</si>
  <si>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</si>
  <si>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</si>
  <si>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</si>
  <si>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</si>
  <si>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</si>
  <si>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</si>
  <si>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</si>
  <si>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</si>
  <si>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</si>
  <si>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</si>
  <si>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</si>
  <si>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</si>
  <si>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</si>
  <si>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</si>
  <si>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</si>
  <si>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</si>
  <si>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</si>
  <si>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</si>
  <si>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</si>
  <si>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</si>
  <si>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</si>
  <si>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</si>
  <si>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</si>
  <si>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</si>
  <si>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</si>
  <si>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</si>
  <si>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</si>
  <si>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</si>
  <si>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</si>
  <si>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</si>
  <si>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</si>
  <si>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</si>
  <si>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</si>
  <si>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</si>
  <si>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</si>
  <si>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</si>
  <si>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</si>
  <si>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</si>
  <si>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</si>
  <si>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</si>
  <si>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</si>
  <si>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</si>
  <si>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</si>
  <si>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</si>
  <si>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</si>
  <si>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</si>
  <si>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</si>
  <si>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</si>
  <si>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</si>
  <si>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</si>
  <si>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</si>
  <si>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</si>
  <si>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</si>
  <si>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</si>
  <si>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</si>
  <si>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</si>
  <si>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</si>
  <si>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</si>
  <si>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</si>
  <si>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</si>
  <si>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</si>
  <si>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</si>
  <si>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</si>
  <si>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</si>
  <si>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</si>
  <si>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</si>
  <si>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</si>
  <si>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</si>
  <si>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</si>
  <si>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</si>
  <si>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</si>
  <si>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</si>
  <si>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</si>
  <si>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</si>
  <si>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</si>
  <si>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</si>
  <si>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</si>
  <si>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</si>
  <si>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</si>
  <si>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</si>
  <si>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</si>
  <si>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</si>
  <si>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</si>
  <si>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</si>
  <si>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</si>
  <si>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</si>
  <si>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</si>
  <si>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</si>
  <si>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</si>
  <si>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</si>
  <si>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</si>
  <si>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</si>
  <si>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</si>
  <si>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</si>
  <si>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</si>
  <si>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</si>
  <si>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</si>
  <si>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</si>
  <si>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</si>
  <si>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</si>
  <si>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</si>
  <si>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</si>
  <si>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</si>
  <si>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</si>
  <si>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</si>
  <si>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</si>
  <si>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</si>
  <si>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</si>
  <si>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</si>
  <si>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</si>
  <si>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</si>
  <si>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</si>
  <si>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</si>
  <si>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</si>
  <si>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</si>
  <si>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</si>
  <si>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</si>
  <si>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</si>
  <si>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</si>
  <si>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</si>
  <si>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</si>
  <si>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</si>
  <si>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</si>
  <si>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</si>
  <si>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</si>
  <si>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</si>
  <si>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</si>
  <si>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</si>
  <si>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</si>
  <si>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</si>
  <si>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</si>
  <si>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</si>
  <si>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</si>
  <si>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</si>
  <si>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</si>
  <si>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</si>
  <si>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</si>
  <si>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</si>
  <si>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</si>
  <si>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</si>
  <si>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</si>
  <si>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</si>
  <si>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</si>
  <si>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</si>
  <si>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</si>
  <si>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</si>
  <si>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</si>
  <si>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</si>
  <si>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</si>
  <si>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</si>
  <si>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</si>
  <si>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</si>
  <si>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</si>
  <si>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</si>
  <si>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</si>
  <si>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</si>
  <si>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</si>
  <si>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</si>
  <si>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</si>
  <si>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</si>
  <si>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</si>
  <si>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</si>
  <si>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</si>
  <si>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</si>
  <si>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</si>
  <si>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</si>
  <si>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</si>
  <si>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</si>
  <si>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</si>
  <si>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</si>
  <si>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</si>
  <si>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</si>
  <si>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</si>
  <si>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</si>
  <si>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</si>
  <si>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</si>
  <si>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</si>
  <si>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</si>
  <si>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</si>
  <si>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</si>
  <si>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</si>
  <si>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</si>
  <si>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</si>
  <si>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</si>
  <si>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</si>
  <si>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</si>
  <si>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</si>
  <si>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</si>
  <si>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</si>
  <si>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</si>
  <si>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</si>
  <si>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</si>
  <si>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</si>
  <si>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</si>
  <si>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</si>
  <si>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</si>
  <si>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</si>
  <si>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</si>
  <si>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</si>
  <si>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</si>
  <si>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</si>
  <si>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</si>
  <si>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</si>
  <si>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</si>
  <si>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</si>
  <si>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</si>
  <si>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</si>
  <si>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</si>
  <si>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</si>
  <si>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</si>
  <si>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</si>
  <si>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</si>
  <si>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</si>
  <si>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</si>
  <si>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</si>
  <si>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</si>
  <si>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</si>
  <si>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</si>
  <si>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</si>
  <si>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</si>
  <si>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</si>
  <si>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</si>
  <si>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</si>
  <si>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</si>
  <si>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</si>
  <si>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</si>
  <si>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</si>
  <si>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</si>
  <si>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</si>
  <si>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</si>
  <si>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</si>
  <si>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</si>
  <si>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</si>
  <si>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</si>
  <si>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</si>
  <si>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</si>
  <si>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</si>
  <si>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</si>
  <si>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</si>
  <si>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</si>
  <si>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</si>
  <si>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</si>
  <si>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</si>
  <si>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</si>
  <si>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</si>
  <si>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</si>
  <si>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</si>
  <si>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</si>
  <si>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</si>
  <si>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</si>
  <si>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</si>
  <si>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</si>
  <si>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</si>
  <si>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</si>
  <si>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</si>
  <si>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</si>
  <si>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</si>
  <si>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</si>
  <si>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</si>
  <si>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</si>
  <si>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</si>
  <si>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</si>
  <si>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</si>
  <si>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</si>
  <si>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</si>
  <si>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</si>
  <si>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</si>
  <si>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</si>
  <si>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</si>
  <si>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</si>
  <si>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</si>
  <si>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</si>
  <si>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</si>
  <si>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</si>
  <si>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</si>
  <si>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</si>
  <si>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</si>
  <si>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</si>
  <si>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</si>
  <si>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</si>
  <si>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</si>
  <si>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</si>
  <si>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</si>
  <si>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</si>
  <si>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</si>
  <si>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</si>
  <si>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</si>
  <si>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</si>
  <si>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</si>
  <si>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</si>
  <si>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</si>
  <si>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</si>
  <si>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</si>
  <si>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</si>
  <si>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</si>
  <si>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</si>
  <si>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</si>
  <si>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</si>
  <si>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</si>
  <si>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</si>
  <si>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</si>
  <si>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</si>
  <si>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</si>
  <si>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</si>
  <si>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</si>
  <si>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</si>
  <si>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</si>
  <si>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</si>
  <si>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</si>
  <si>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</si>
  <si>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</si>
  <si>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</si>
  <si>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</si>
  <si>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</si>
  <si>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</si>
  <si>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</si>
  <si>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</si>
  <si>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</si>
  <si>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</si>
  <si>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</si>
  <si>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</si>
  <si>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</si>
  <si>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</si>
  <si>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</si>
  <si>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</si>
  <si>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</si>
  <si>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</si>
  <si>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</si>
  <si>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</si>
  <si>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</si>
  <si>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</si>
  <si>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</si>
  <si>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</si>
  <si>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</si>
  <si>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</si>
  <si>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</si>
  <si>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</si>
  <si>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</si>
  <si>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</si>
  <si>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</si>
  <si>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</si>
  <si>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</si>
  <si>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</si>
  <si>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</si>
  <si>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</si>
  <si>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</si>
  <si>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</si>
  <si>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</si>
  <si>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</si>
  <si>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</si>
  <si>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</si>
  <si>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</si>
  <si>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</si>
  <si>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</si>
  <si>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</si>
  <si>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</si>
  <si>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</si>
  <si>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</si>
  <si>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</si>
  <si>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</si>
  <si>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</si>
  <si>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</si>
  <si>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</si>
  <si>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</si>
  <si>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</si>
  <si>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</si>
  <si>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</si>
  <si>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</si>
  <si>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</si>
  <si>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</si>
  <si>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</si>
  <si>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</si>
  <si>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</si>
  <si>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</si>
  <si>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</si>
  <si>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</si>
  <si>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</si>
  <si>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</si>
  <si>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</si>
  <si>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</si>
  <si>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</si>
  <si>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</si>
  <si>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</si>
  <si>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</si>
  <si>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</si>
  <si>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</si>
  <si>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</si>
  <si>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</si>
  <si>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</si>
  <si>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</si>
  <si>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</si>
  <si>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</si>
  <si>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</si>
  <si>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</si>
  <si>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</si>
  <si>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</si>
  <si>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</si>
  <si>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</si>
  <si>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</si>
  <si>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</si>
  <si>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</si>
  <si>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</si>
  <si>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</si>
  <si>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</si>
  <si>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</si>
  <si>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</si>
  <si>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</si>
  <si>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</si>
  <si>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</si>
  <si>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</si>
  <si>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</si>
  <si>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</si>
  <si>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</si>
  <si>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</si>
  <si>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</si>
  <si>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</si>
  <si>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</si>
  <si>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</si>
  <si>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</si>
  <si>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</si>
  <si>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</si>
  <si>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</si>
  <si>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</si>
  <si>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</si>
  <si>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</si>
  <si>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</si>
  <si>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</si>
  <si>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</si>
  <si>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</si>
  <si>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</si>
  <si>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</si>
  <si>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</si>
  <si>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</si>
  <si>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</si>
  <si>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</si>
  <si>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</si>
  <si>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</si>
  <si>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</si>
  <si>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</si>
  <si>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</si>
  <si>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</si>
  <si>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</si>
  <si>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</si>
  <si>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</si>
  <si>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</si>
  <si>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</si>
  <si>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</si>
  <si>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</si>
  <si>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</si>
  <si>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</si>
  <si>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</si>
  <si>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</si>
  <si>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</si>
  <si>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</si>
  <si>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</si>
  <si>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</si>
  <si>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</si>
  <si>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</si>
  <si>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</si>
  <si>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</si>
  <si>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</si>
  <si>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</si>
  <si>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</si>
  <si>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</si>
  <si>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</si>
  <si>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</si>
  <si>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</si>
  <si>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</si>
  <si>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</si>
  <si>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</si>
  <si>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</si>
  <si>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</si>
  <si>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</si>
  <si>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</si>
  <si>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</si>
  <si>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</si>
  <si>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</si>
  <si>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</si>
  <si>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</si>
  <si>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</si>
  <si>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</si>
  <si>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</si>
  <si>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</si>
  <si>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</si>
  <si>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</si>
  <si>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</si>
  <si>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</si>
  <si>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</si>
  <si>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</si>
  <si>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</si>
  <si>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</si>
  <si>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</si>
  <si>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</si>
  <si>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</si>
  <si>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</si>
  <si>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</si>
  <si>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</si>
  <si>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</si>
  <si>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</si>
  <si>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</si>
  <si>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</si>
  <si>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</si>
  <si>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</si>
  <si>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</si>
  <si>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</si>
  <si>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</si>
  <si>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</si>
  <si>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</si>
  <si>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</si>
  <si>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</si>
  <si>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</si>
  <si>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</si>
  <si>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</si>
  <si>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</si>
  <si>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</si>
  <si>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</si>
  <si>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</si>
  <si>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</si>
  <si>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</si>
  <si>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</si>
  <si>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</si>
  <si>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</si>
  <si>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</si>
  <si>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</si>
  <si>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</si>
  <si>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</si>
  <si>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</si>
  <si>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</si>
  <si>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</si>
  <si>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</si>
  <si>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</si>
  <si>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</si>
  <si>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</si>
  <si>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</si>
  <si>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</si>
  <si>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</si>
  <si>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</si>
  <si>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</si>
  <si>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</si>
  <si>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</si>
  <si>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</si>
  <si>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</si>
  <si>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</si>
  <si>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</si>
  <si>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</si>
  <si>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</si>
  <si>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</si>
  <si>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</si>
  <si>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</si>
  <si>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</si>
  <si>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</si>
  <si>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</si>
  <si>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</si>
  <si>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</si>
  <si>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</si>
  <si>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</si>
  <si>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</si>
  <si>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</si>
  <si>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</si>
  <si>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</si>
  <si>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</si>
  <si>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</si>
  <si>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</si>
  <si>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</si>
  <si>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</si>
  <si>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</si>
  <si>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</si>
  <si>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</si>
  <si>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</si>
  <si>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</si>
  <si>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</si>
  <si>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</si>
  <si>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</si>
  <si>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</si>
  <si>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</si>
  <si>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</si>
  <si>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</si>
  <si>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</si>
  <si>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</si>
  <si>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</si>
  <si>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</si>
  <si>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</si>
  <si>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</si>
  <si>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</si>
  <si>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</si>
  <si>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</si>
  <si>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</si>
  <si>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</si>
  <si>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</si>
  <si>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</si>
  <si>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</si>
  <si>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</si>
  <si>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</si>
  <si>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</si>
  <si>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</si>
  <si>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</si>
  <si>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</si>
  <si>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</si>
  <si>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</si>
  <si>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</si>
  <si>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</si>
  <si>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</si>
  <si>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</si>
  <si>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</si>
  <si>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</si>
  <si>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</si>
  <si>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</si>
  <si>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</si>
  <si>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</si>
  <si>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</si>
  <si>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</si>
  <si>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</si>
  <si>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</si>
  <si>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</si>
  <si>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</si>
  <si>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</si>
  <si>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</si>
  <si>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</si>
  <si>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</si>
  <si>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</si>
  <si>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</si>
  <si>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</si>
  <si>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</si>
  <si>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</si>
  <si>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</si>
  <si>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</si>
  <si>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</si>
  <si>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</si>
  <si>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</si>
  <si>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</si>
  <si>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</si>
  <si>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</si>
  <si>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</si>
  <si>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</si>
  <si>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</si>
  <si>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</si>
  <si>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</si>
  <si>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</si>
  <si>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</si>
  <si>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</si>
  <si>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</si>
  <si>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</si>
  <si>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</si>
  <si>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</si>
  <si>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</si>
  <si>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</si>
  <si>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</si>
  <si>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</si>
  <si>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</si>
  <si>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</si>
  <si>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</si>
  <si>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</si>
  <si>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</si>
  <si>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</si>
  <si>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</si>
  <si>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</si>
  <si>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</si>
  <si>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</si>
  <si>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</si>
  <si>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</si>
  <si>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</si>
  <si>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</si>
  <si>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</si>
  <si>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</si>
  <si>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</si>
  <si>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</si>
  <si>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</si>
  <si>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</si>
  <si>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</si>
  <si>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</si>
  <si>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</si>
  <si>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</si>
  <si>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</si>
  <si>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</si>
  <si>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</si>
  <si>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</si>
  <si>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</si>
  <si>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</si>
  <si>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</si>
  <si>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</si>
  <si>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</si>
  <si>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</si>
  <si>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</si>
  <si>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</si>
  <si>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</si>
  <si>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</si>
  <si>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</si>
  <si>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</si>
  <si>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</si>
  <si>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</si>
  <si>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</si>
  <si>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</si>
  <si>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</si>
  <si>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</si>
  <si>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</si>
  <si>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</si>
  <si>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</si>
  <si>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</si>
  <si>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</si>
  <si>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</si>
  <si>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</si>
  <si>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</si>
  <si>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</si>
  <si>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</si>
  <si>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</si>
  <si>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</si>
  <si>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</si>
  <si>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</si>
  <si>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</si>
  <si>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</si>
  <si>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</si>
  <si>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</si>
  <si>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</si>
  <si>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</si>
  <si>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</si>
  <si>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</si>
  <si>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</si>
  <si>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</si>
  <si>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</si>
  <si>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</si>
  <si>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</si>
  <si>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</si>
  <si>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</si>
  <si>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</si>
  <si>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</si>
  <si>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</si>
  <si>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</si>
  <si>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</si>
  <si>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</si>
  <si>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</si>
  <si>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</si>
  <si>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</si>
  <si>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</si>
  <si>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</si>
  <si>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</si>
  <si>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</si>
  <si>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</si>
  <si>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</si>
  <si>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</si>
  <si>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</si>
  <si>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</si>
  <si>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</si>
  <si>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</si>
  <si>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</si>
  <si>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</si>
  <si>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</si>
  <si>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</si>
  <si>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</si>
  <si>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</si>
  <si>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</si>
  <si>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</si>
  <si>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</si>
  <si>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</si>
  <si>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</si>
  <si>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</si>
  <si>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</si>
  <si>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</si>
  <si>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</si>
  <si>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</si>
  <si>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</si>
  <si>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</si>
  <si>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</si>
  <si>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</si>
  <si>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</si>
  <si>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</si>
  <si>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</si>
  <si>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</si>
  <si>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</si>
  <si>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</si>
  <si>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</si>
  <si>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</si>
  <si>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</si>
  <si>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</si>
  <si>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</si>
  <si>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</si>
  <si>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</si>
  <si>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</si>
  <si>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</si>
  <si>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</si>
  <si>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</si>
  <si>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</si>
  <si>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</si>
  <si>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</si>
  <si>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</si>
  <si>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</si>
  <si>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</si>
  <si>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</si>
  <si>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</si>
  <si>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</si>
  <si>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</si>
  <si>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</si>
  <si>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</si>
  <si>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</si>
  <si>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</si>
  <si>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</si>
  <si>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</si>
  <si>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</si>
  <si>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</si>
  <si>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</si>
  <si>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</si>
  <si>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</si>
  <si>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</si>
  <si>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</si>
  <si>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</si>
  <si>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</si>
  <si>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</si>
  <si>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</si>
  <si>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</si>
  <si>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</si>
  <si>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</si>
  <si>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</si>
  <si>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</si>
  <si>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</si>
  <si>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</si>
  <si>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</si>
  <si>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</si>
  <si>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</si>
  <si>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</si>
  <si>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</si>
  <si>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</si>
  <si>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</si>
  <si>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</si>
  <si>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</si>
  <si>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</si>
  <si>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</si>
  <si>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</si>
  <si>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</si>
  <si>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</si>
  <si>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</si>
  <si>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</si>
  <si>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</si>
  <si>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</si>
  <si>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</si>
  <si>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</si>
  <si>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</si>
  <si>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</si>
  <si>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</si>
  <si>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</si>
  <si>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</si>
  <si>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</si>
  <si>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</si>
  <si>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</si>
  <si>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</si>
  <si>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</si>
  <si>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</si>
  <si>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</si>
  <si>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</si>
  <si>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</si>
  <si>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</si>
  <si>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</si>
  <si>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</si>
  <si>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</si>
  <si>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</si>
  <si>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</si>
  <si>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</si>
  <si>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</si>
  <si>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</si>
  <si>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</si>
  <si>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</si>
  <si>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</si>
  <si>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</si>
  <si>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</si>
  <si>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</si>
  <si>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</si>
  <si>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</si>
  <si>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</si>
  <si>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</si>
  <si>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</si>
  <si>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</si>
  <si>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</si>
  <si>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</si>
  <si>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</si>
  <si>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</si>
  <si>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</si>
  <si>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</si>
  <si>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</si>
  <si>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</si>
  <si>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</si>
  <si>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</si>
  <si>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</si>
  <si>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</si>
  <si>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</si>
  <si>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</si>
  <si>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</si>
  <si>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</si>
  <si>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</si>
  <si>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</si>
  <si>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</si>
  <si>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</si>
  <si>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</si>
  <si>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</si>
  <si>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</si>
  <si>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</si>
  <si>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</si>
  <si>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</si>
  <si>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</si>
  <si>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</si>
  <si>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</si>
  <si>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</si>
  <si>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</si>
  <si>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</si>
  <si>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</si>
  <si>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</si>
  <si>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</si>
  <si>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</si>
  <si>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</si>
  <si>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</si>
  <si>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</si>
  <si>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</si>
  <si>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</si>
  <si>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</si>
  <si>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</si>
  <si>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</si>
  <si>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</si>
  <si>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</si>
  <si>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</si>
  <si>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</si>
  <si>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</si>
  <si>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</si>
  <si>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</si>
  <si>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</si>
  <si>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</si>
  <si>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</si>
  <si>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</si>
  <si>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</si>
  <si>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</si>
  <si>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</si>
  <si>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</si>
  <si>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</si>
  <si>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</si>
  <si>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</si>
  <si>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</si>
  <si>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</si>
  <si>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</si>
  <si>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</si>
  <si>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</si>
  <si>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</si>
  <si>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</si>
  <si>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</si>
  <si>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</si>
  <si>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</si>
  <si>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</si>
  <si>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</si>
  <si>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</si>
  <si>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</si>
  <si>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</si>
  <si>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</si>
  <si>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</si>
  <si>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</si>
  <si>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</si>
  <si>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</si>
  <si>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</si>
  <si>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</si>
  <si>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</si>
  <si>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</si>
  <si>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</si>
  <si>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</si>
  <si>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</si>
  <si>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</si>
  <si>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</si>
  <si>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</si>
  <si>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</si>
  <si>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</si>
  <si>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</si>
  <si>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</si>
  <si>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</si>
  <si>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</si>
  <si>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</si>
  <si>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</si>
  <si>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</si>
  <si>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</si>
  <si>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</si>
  <si>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</si>
  <si>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</si>
  <si>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</si>
  <si>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</si>
  <si>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</si>
  <si>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</si>
  <si>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</si>
  <si>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</si>
  <si>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</si>
  <si>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</si>
  <si>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</si>
  <si>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</si>
  <si>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</si>
  <si>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</si>
  <si>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</si>
  <si>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</si>
  <si>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</si>
  <si>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</si>
  <si>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</si>
  <si>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</si>
  <si>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</si>
  <si>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</si>
  <si>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</si>
  <si>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</si>
  <si>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</si>
  <si>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</si>
  <si>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</si>
  <si>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</si>
  <si>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</si>
  <si>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</si>
  <si>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</si>
  <si>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</si>
  <si>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</si>
  <si>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</si>
  <si>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</si>
  <si>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</si>
  <si>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</si>
  <si>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</si>
  <si>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</si>
  <si>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</si>
  <si>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</si>
  <si>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</si>
  <si>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</si>
  <si>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</si>
  <si>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</si>
  <si>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</si>
  <si>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</si>
  <si>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</si>
  <si>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</si>
  <si>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</si>
  <si>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</si>
  <si>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</si>
  <si>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</si>
  <si>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</si>
  <si>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</si>
  <si>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</si>
  <si>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</si>
  <si>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</si>
  <si>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</si>
  <si>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</si>
  <si>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</si>
  <si>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</si>
  <si>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</si>
  <si>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</si>
  <si>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</si>
  <si>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</si>
  <si>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</si>
  <si>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</si>
  <si>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</si>
  <si>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</si>
  <si>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</si>
  <si>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</si>
  <si>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</si>
  <si>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</si>
  <si>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</si>
  <si>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</si>
  <si>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</si>
  <si>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</si>
  <si>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</si>
  <si>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</si>
  <si>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</si>
  <si>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</si>
  <si>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</si>
  <si>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</si>
  <si>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</si>
  <si>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</si>
  <si>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</si>
  <si>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</si>
  <si>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</si>
  <si>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</si>
  <si>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</si>
  <si>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</si>
  <si>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</si>
  <si>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</si>
  <si>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</si>
  <si>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</si>
  <si>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</si>
  <si>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</si>
  <si>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</si>
  <si>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</si>
  <si>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</si>
  <si>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</si>
  <si>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</si>
  <si>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</si>
  <si>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</si>
  <si>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</si>
  <si>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</si>
  <si>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</si>
  <si>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</si>
  <si>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</si>
  <si>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</si>
  <si>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</si>
  <si>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</si>
  <si>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</si>
  <si>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</si>
  <si>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</si>
  <si>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</si>
  <si>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</si>
  <si>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</si>
  <si>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</si>
  <si>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</si>
  <si>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</si>
  <si>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</si>
  <si>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</si>
  <si>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</si>
  <si>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</si>
  <si>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</si>
  <si>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</si>
  <si>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</si>
  <si>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</si>
  <si>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</si>
  <si>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</si>
  <si>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</si>
  <si>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</si>
  <si>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</si>
  <si>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</si>
  <si>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</si>
  <si>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</si>
  <si>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</si>
  <si>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</si>
  <si>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</si>
  <si>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</si>
  <si>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</si>
  <si>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</si>
  <si>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</si>
  <si>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</si>
  <si>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</si>
  <si>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</si>
  <si>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</si>
  <si>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</si>
  <si>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</si>
  <si>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</si>
  <si>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</si>
  <si>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</si>
  <si>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</si>
  <si>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</si>
  <si>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</si>
  <si>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</si>
  <si>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</si>
  <si>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</si>
  <si>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</si>
  <si>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</si>
  <si>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</si>
  <si>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</si>
  <si>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</si>
  <si>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</si>
  <si>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</si>
  <si>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</si>
  <si>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</si>
  <si>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</si>
  <si>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</si>
  <si>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</si>
  <si>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</si>
  <si>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</si>
  <si>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</si>
  <si>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</si>
  <si>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</si>
  <si>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</si>
  <si>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</si>
  <si>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</si>
  <si>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</si>
  <si>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</si>
  <si>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</si>
  <si>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</si>
  <si>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</si>
  <si>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</si>
  <si>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</si>
  <si>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</si>
  <si>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</si>
  <si>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</si>
  <si>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</si>
  <si>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</si>
  <si>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</si>
  <si>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</si>
  <si>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</si>
  <si>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</si>
  <si>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</si>
  <si>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</si>
  <si>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</si>
  <si>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</si>
  <si>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</si>
  <si>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</si>
  <si>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</si>
  <si>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</si>
  <si>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</si>
  <si>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</si>
  <si>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</si>
  <si>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</si>
  <si>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</si>
  <si>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</si>
  <si>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</si>
  <si>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</si>
  <si>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</si>
  <si>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</si>
  <si>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</si>
  <si>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</si>
  <si>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</si>
  <si>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</si>
  <si>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</si>
  <si>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</si>
  <si>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</si>
  <si>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</si>
  <si>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</si>
  <si>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</si>
  <si>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</si>
  <si>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</si>
  <si>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</si>
  <si>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</si>
  <si>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</si>
  <si>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</si>
  <si>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</si>
  <si>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</si>
  <si>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</si>
  <si>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</si>
  <si>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</si>
  <si>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</si>
  <si>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</si>
  <si>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</si>
  <si>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</si>
  <si>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</si>
  <si>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</si>
  <si>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</si>
  <si>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</si>
  <si>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</si>
  <si>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</si>
  <si>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</si>
  <si>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</si>
  <si>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</si>
  <si>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</si>
  <si>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</si>
  <si>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</si>
  <si>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</si>
  <si>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</si>
  <si>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</si>
  <si>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</si>
  <si>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</si>
  <si>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</si>
  <si>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</si>
  <si>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</si>
  <si>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</si>
  <si>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</si>
  <si>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</si>
  <si>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</si>
  <si>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</si>
  <si>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</si>
  <si>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</si>
  <si>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</si>
  <si>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</si>
  <si>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</si>
  <si>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</si>
  <si>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</si>
  <si>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</si>
  <si>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</si>
  <si>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</si>
  <si>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</si>
  <si>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</si>
  <si>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</si>
  <si>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</si>
  <si>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</si>
  <si>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</si>
  <si>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</si>
  <si>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</si>
  <si>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</si>
  <si>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</si>
  <si>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</si>
  <si>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</si>
  <si>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</si>
  <si>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</si>
  <si>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</si>
  <si>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</si>
  <si>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</si>
  <si>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</si>
  <si>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</si>
  <si>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</si>
  <si>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</si>
  <si>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</si>
  <si>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</si>
  <si>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</si>
  <si>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</si>
  <si>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</si>
  <si>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</si>
  <si>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</si>
  <si>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</si>
  <si>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</si>
  <si>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</si>
  <si>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</si>
  <si>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</si>
  <si>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</si>
  <si>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</si>
  <si>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</si>
  <si>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</si>
  <si>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</si>
  <si>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</si>
  <si>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</si>
  <si>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</si>
  <si>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</si>
  <si>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</si>
  <si>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</si>
  <si>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</si>
  <si>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</si>
  <si>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</si>
  <si>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</si>
  <si>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</si>
  <si>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</si>
  <si>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</si>
  <si>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</si>
  <si>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</si>
  <si>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</si>
  <si>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</si>
  <si>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</si>
  <si>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</si>
  <si>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</si>
  <si>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</si>
  <si>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</si>
  <si>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</si>
  <si>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</si>
  <si>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</si>
  <si>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</si>
  <si>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</si>
  <si>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</si>
  <si>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</si>
  <si>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</si>
  <si>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</si>
  <si>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</si>
  <si>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</si>
  <si>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</si>
  <si>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</si>
  <si>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</si>
  <si>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</si>
  <si>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</si>
  <si>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</si>
  <si>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</si>
  <si>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</si>
  <si>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</si>
  <si>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</si>
  <si>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</si>
  <si>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</si>
  <si>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</si>
  <si>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</si>
  <si>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</si>
  <si>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</si>
  <si>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</si>
  <si>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</si>
  <si>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</si>
  <si>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</si>
  <si>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</si>
  <si>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</si>
  <si>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</si>
  <si>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</si>
  <si>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</si>
  <si>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</si>
  <si>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</si>
  <si>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</si>
  <si>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</si>
  <si>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</si>
  <si>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</si>
  <si>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</si>
  <si>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</si>
  <si>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</si>
  <si>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</si>
  <si>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</si>
  <si>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</si>
  <si>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</si>
  <si>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</si>
  <si>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</si>
  <si>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</si>
  <si>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</si>
  <si>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</si>
  <si>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</si>
  <si>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</si>
  <si>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</si>
  <si>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</si>
  <si>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</si>
  <si>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</si>
  <si>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</si>
  <si>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</si>
  <si>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</si>
  <si>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</si>
  <si>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</si>
  <si>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</si>
  <si>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</si>
  <si>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</si>
  <si>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</si>
  <si>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</si>
  <si>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</si>
  <si>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</si>
  <si>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</si>
  <si>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</si>
  <si>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</si>
  <si>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</si>
  <si>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</si>
  <si>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</si>
  <si>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</si>
  <si>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</si>
  <si>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</si>
  <si>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</si>
  <si>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</si>
  <si>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</si>
  <si>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</si>
  <si>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</si>
  <si>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</si>
  <si>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</si>
  <si>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</si>
  <si>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</si>
  <si>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</si>
  <si>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</si>
  <si>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</si>
  <si>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</si>
  <si>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</si>
  <si>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</si>
  <si>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</si>
  <si>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</si>
  <si>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</si>
  <si>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</si>
  <si>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</si>
  <si>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</si>
  <si>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</si>
  <si>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</si>
  <si>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</si>
  <si>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</si>
  <si>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</si>
  <si>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</si>
  <si>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</si>
  <si>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</si>
  <si>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</si>
  <si>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</si>
  <si>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</si>
  <si>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</si>
  <si>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</si>
  <si>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</si>
  <si>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</si>
  <si>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</si>
  <si>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</si>
  <si>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</si>
  <si>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</si>
  <si>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</si>
  <si>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</si>
  <si>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</si>
  <si>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</si>
  <si>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</si>
  <si>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</si>
  <si>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</si>
  <si>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</si>
  <si>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</si>
  <si>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</si>
  <si>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</si>
  <si>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</si>
  <si>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</si>
  <si>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</si>
  <si>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</si>
  <si>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</si>
  <si>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</si>
  <si>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</si>
  <si>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</si>
  <si>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</si>
  <si>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</si>
  <si>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</si>
  <si>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</si>
  <si>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</si>
  <si>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</si>
  <si>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</si>
  <si>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</si>
  <si>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</si>
  <si>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</si>
  <si>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</si>
  <si>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</si>
  <si>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</si>
  <si>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</si>
  <si>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</si>
  <si>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</si>
  <si>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</si>
  <si>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</si>
  <si>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</si>
  <si>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</si>
  <si>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</si>
  <si>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</si>
  <si>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</si>
  <si>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</si>
  <si>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</si>
  <si>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</si>
  <si>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</si>
  <si>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</si>
  <si>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</si>
  <si>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</si>
  <si>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</si>
  <si>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</si>
  <si>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</si>
  <si>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</si>
  <si>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</si>
  <si>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</si>
  <si>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</si>
  <si>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</si>
  <si>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</si>
  <si>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</si>
  <si>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</si>
  <si>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</si>
  <si>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</si>
  <si>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</si>
  <si>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</si>
  <si>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</si>
  <si>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</si>
  <si>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</si>
  <si>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</si>
  <si>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</si>
  <si>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</si>
  <si>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</si>
  <si>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</si>
  <si>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</si>
  <si>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</si>
  <si>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</si>
  <si>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</si>
  <si>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</si>
  <si>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</si>
  <si>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</si>
  <si>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</si>
  <si>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</si>
  <si>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</si>
  <si>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</si>
  <si>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</si>
  <si>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</si>
  <si>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</si>
  <si>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</si>
  <si>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</si>
  <si>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</si>
  <si>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</si>
  <si>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</si>
  <si>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</si>
  <si>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</si>
  <si>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</si>
  <si>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</si>
  <si>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</si>
  <si>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</si>
  <si>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</si>
  <si>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</si>
  <si>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</si>
  <si>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</si>
  <si>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</si>
  <si>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</si>
  <si>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</si>
  <si>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</si>
  <si>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</si>
  <si>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</si>
  <si>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</si>
  <si>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</si>
  <si>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</si>
  <si>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</si>
  <si>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</si>
  <si>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</si>
  <si>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</si>
  <si>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</si>
  <si>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</si>
  <si>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</si>
  <si>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</si>
  <si>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</si>
  <si>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</si>
  <si>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</si>
  <si>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</si>
  <si>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</si>
  <si>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</si>
  <si>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</si>
  <si>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</si>
  <si>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</si>
  <si>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</si>
  <si>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</si>
  <si>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</si>
  <si>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</si>
  <si>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</si>
  <si>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</si>
  <si>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</si>
  <si>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</si>
  <si>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</si>
  <si>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</si>
  <si>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</si>
  <si>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</si>
  <si>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</si>
  <si>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</si>
  <si>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</si>
  <si>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</si>
  <si>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</si>
  <si>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</si>
  <si>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</si>
  <si>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</si>
  <si>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</si>
  <si>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</si>
  <si>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</si>
  <si>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</si>
  <si>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</si>
  <si>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</si>
  <si>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</si>
  <si>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</si>
  <si>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</si>
  <si>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</si>
  <si>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</si>
  <si>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</si>
  <si>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</si>
  <si>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</si>
  <si>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</si>
  <si>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</si>
  <si>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</si>
  <si>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</si>
  <si>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</si>
  <si>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</si>
  <si>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</si>
  <si>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</si>
  <si>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</si>
  <si>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</si>
  <si>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</si>
  <si>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</si>
  <si>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</si>
  <si>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</si>
  <si>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</si>
  <si>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</si>
  <si>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</si>
  <si>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</si>
  <si>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</si>
  <si>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</si>
  <si>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</si>
  <si>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</si>
  <si>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</si>
  <si>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</si>
  <si>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</si>
  <si>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</si>
  <si>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</si>
  <si>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</si>
  <si>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</si>
  <si>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</si>
  <si>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</si>
  <si>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</si>
  <si>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</si>
  <si>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</si>
  <si>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</si>
  <si>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</si>
  <si>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</si>
  <si>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</si>
  <si>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</si>
  <si>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</si>
  <si>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</si>
  <si>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</si>
  <si>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</si>
  <si>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</si>
  <si>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</si>
  <si>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</si>
  <si>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</si>
  <si>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</si>
  <si>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</si>
  <si>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</si>
  <si>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</si>
  <si>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</si>
  <si>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</si>
  <si>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</si>
  <si>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</si>
  <si>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</si>
  <si>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</si>
  <si>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</si>
  <si>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</si>
  <si>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</si>
  <si>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</si>
  <si>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</si>
  <si>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</si>
  <si>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</si>
  <si>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</si>
  <si>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</si>
  <si>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</si>
  <si>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</si>
  <si>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</si>
  <si>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</si>
  <si>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</si>
  <si>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</si>
  <si>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</si>
  <si>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</si>
  <si>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</si>
  <si>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</si>
  <si>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</si>
  <si>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</si>
  <si>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</si>
  <si>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</si>
  <si>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</si>
  <si>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</si>
  <si>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</si>
  <si>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</si>
  <si>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</si>
  <si>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</si>
  <si>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</si>
  <si>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</si>
  <si>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</si>
  <si>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</si>
  <si>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</si>
  <si>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</si>
  <si>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</si>
  <si>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</si>
  <si>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</si>
  <si>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</si>
  <si>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</si>
  <si>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</si>
  <si>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</si>
  <si>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</si>
  <si>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</si>
  <si>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</si>
  <si>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</si>
  <si>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</si>
  <si>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</si>
  <si>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</si>
  <si>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</si>
  <si>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</si>
  <si>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</si>
  <si>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</si>
  <si>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</si>
  <si>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</si>
  <si>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</si>
  <si>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</si>
  <si>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</si>
  <si>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</si>
  <si>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</si>
  <si>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</si>
  <si>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</si>
  <si>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</si>
  <si>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</si>
  <si>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</si>
  <si>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</si>
  <si>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</si>
  <si>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</si>
  <si>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</si>
  <si>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</si>
  <si>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</si>
  <si>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</si>
  <si>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</si>
  <si>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</si>
  <si>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</si>
  <si>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</si>
  <si>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</si>
  <si>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</si>
  <si>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</si>
  <si>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</si>
  <si>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</si>
  <si>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</si>
  <si>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</si>
  <si>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</si>
  <si>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</si>
  <si>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</si>
  <si>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</si>
  <si>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</si>
  <si>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</si>
  <si>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</si>
  <si>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</si>
  <si>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</si>
  <si>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</si>
  <si>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</si>
  <si>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</si>
  <si>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</si>
  <si>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</si>
  <si>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</si>
  <si>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</si>
  <si>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</si>
  <si>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</si>
  <si>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</si>
  <si>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</si>
  <si>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</si>
  <si>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</si>
  <si>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</si>
  <si>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</si>
  <si>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</si>
  <si>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</si>
  <si>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</si>
  <si>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</si>
  <si>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</si>
  <si>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</si>
  <si>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</si>
  <si>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</si>
  <si>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</si>
  <si>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</si>
  <si>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</si>
  <si>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</si>
  <si>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</si>
  <si>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</si>
  <si>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</si>
  <si>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</si>
  <si>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</si>
  <si>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</si>
  <si>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</si>
  <si>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</si>
  <si>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</si>
  <si>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</si>
  <si>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</si>
  <si>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</si>
  <si>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</si>
  <si>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</si>
  <si>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</si>
  <si>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</si>
  <si>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</si>
  <si>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</si>
  <si>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</si>
  <si>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</si>
  <si>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</si>
  <si>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</si>
  <si>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</si>
  <si>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</si>
  <si>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</si>
  <si>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</si>
  <si>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</si>
  <si>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</si>
  <si>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</si>
  <si>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</si>
  <si>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</si>
  <si>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</si>
  <si>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</si>
  <si>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</si>
  <si>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</si>
  <si>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</si>
  <si>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</si>
  <si>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</si>
  <si>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</si>
  <si>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</si>
  <si>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</si>
  <si>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</si>
  <si>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</si>
  <si>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</si>
  <si>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</si>
  <si>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</si>
  <si>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</si>
  <si>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</si>
  <si>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</si>
  <si>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</si>
  <si>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</si>
  <si>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</si>
  <si>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</si>
  <si>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</si>
  <si>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</si>
  <si>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</si>
  <si>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</si>
  <si>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</si>
  <si>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</si>
  <si>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</si>
  <si>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</si>
  <si>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</si>
  <si>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</si>
  <si>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</si>
  <si>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</si>
  <si>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</si>
  <si>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</si>
  <si>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</si>
  <si>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</si>
  <si>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</si>
  <si>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</si>
  <si>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</si>
  <si>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</si>
  <si>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</si>
  <si>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</si>
  <si>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</si>
  <si>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</si>
  <si>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</si>
  <si>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</si>
  <si>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</si>
  <si>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</si>
  <si>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</si>
  <si>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</si>
  <si>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</si>
  <si>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</si>
  <si>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</si>
  <si>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</si>
  <si>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</si>
  <si>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</si>
  <si>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</si>
  <si>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</si>
  <si>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</si>
  <si>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</si>
  <si>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</si>
  <si>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</si>
  <si>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</si>
  <si>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</si>
  <si>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</si>
  <si>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</si>
  <si>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</si>
  <si>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</si>
  <si>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</si>
  <si>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</si>
  <si>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</si>
  <si>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</si>
  <si>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</si>
  <si>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</si>
  <si>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</si>
  <si>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</si>
  <si>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</si>
  <si>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</si>
  <si>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</si>
  <si>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</si>
  <si>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</si>
  <si>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</si>
  <si>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</si>
  <si>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</si>
  <si>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</si>
  <si>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</si>
  <si>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</si>
  <si>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</si>
  <si>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</si>
  <si>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</si>
  <si>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</si>
  <si>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</si>
  <si>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</si>
  <si>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</si>
  <si>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</si>
  <si>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</si>
  <si>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</si>
  <si>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</si>
  <si>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</si>
  <si>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</si>
  <si>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</si>
  <si>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</si>
  <si>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</si>
  <si>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</si>
  <si>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</si>
  <si>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</si>
  <si>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</si>
  <si>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</si>
  <si>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</si>
  <si>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</si>
  <si>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</si>
  <si>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</si>
  <si>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</si>
  <si>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</si>
  <si>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</si>
  <si>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</si>
  <si>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</si>
  <si>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</si>
  <si>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</si>
  <si>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</si>
  <si>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</si>
  <si>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</si>
  <si>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</si>
  <si>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</si>
  <si>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</si>
  <si>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</si>
  <si>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</si>
  <si>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</si>
  <si>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</si>
  <si>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</si>
  <si>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</si>
  <si>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</si>
  <si>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</si>
  <si>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</si>
  <si>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</si>
  <si>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</si>
  <si>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</si>
  <si>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</si>
  <si>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</si>
  <si>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</si>
  <si>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</si>
  <si>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</si>
  <si>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</si>
  <si>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</si>
  <si>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</si>
  <si>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</si>
  <si>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</si>
  <si>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</si>
  <si>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</si>
  <si>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</si>
  <si>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</si>
  <si>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</si>
  <si>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</si>
  <si>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</si>
  <si>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</si>
  <si>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</si>
  <si>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</si>
  <si>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</si>
  <si>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</si>
  <si>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</si>
  <si>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</si>
  <si>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</si>
  <si>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</si>
  <si>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</si>
  <si>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</si>
  <si>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</si>
  <si>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</si>
  <si>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</si>
  <si>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</si>
  <si>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</si>
  <si>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</si>
  <si>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</si>
  <si>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</si>
  <si>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</si>
  <si>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</si>
  <si>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</si>
  <si>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</si>
  <si>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</si>
  <si>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</si>
  <si>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</si>
  <si>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</si>
  <si>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</si>
  <si>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</si>
  <si>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</si>
  <si>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</si>
  <si>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</si>
  <si>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</si>
  <si>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</si>
  <si>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</si>
  <si>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</si>
  <si>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</si>
  <si>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</si>
  <si>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</si>
  <si>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</si>
  <si>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</si>
  <si>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</si>
  <si>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</si>
  <si>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</si>
  <si>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</si>
  <si>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</si>
  <si>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</si>
  <si>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</si>
  <si>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</si>
  <si>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</si>
  <si>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</si>
  <si>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</si>
  <si>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</si>
  <si>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</si>
  <si>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</si>
  <si>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</si>
  <si>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</si>
  <si>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</si>
  <si>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</si>
  <si>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</si>
  <si>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</si>
  <si>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</si>
  <si>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</si>
  <si>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</si>
  <si>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</si>
  <si>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</si>
  <si>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</si>
  <si>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</si>
  <si>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</si>
  <si>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</si>
  <si>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</si>
  <si>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</si>
  <si>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</si>
  <si>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</si>
  <si>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</si>
  <si>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</si>
  <si>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</si>
  <si>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</si>
  <si>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</si>
  <si>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</si>
  <si>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</si>
  <si>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</si>
  <si>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</si>
  <si>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</si>
  <si>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</si>
  <si>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</si>
  <si>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</si>
  <si>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</si>
  <si>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</si>
  <si>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</si>
  <si>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</si>
  <si>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</si>
  <si>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</si>
  <si>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</si>
  <si>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</si>
  <si>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</si>
  <si>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</si>
  <si>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</si>
  <si>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</si>
  <si>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</si>
  <si>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</si>
  <si>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</si>
  <si>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</si>
  <si>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</si>
  <si>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</si>
  <si>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</si>
  <si>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</si>
  <si>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</si>
  <si>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</si>
  <si>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</si>
  <si>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</si>
  <si>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</si>
  <si>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</si>
  <si>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</si>
  <si>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</si>
  <si>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</si>
  <si>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</si>
  <si>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</si>
  <si>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</si>
  <si>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</si>
  <si>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</si>
  <si>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</si>
  <si>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</si>
  <si>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</si>
  <si>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</si>
  <si>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</si>
  <si>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</si>
  <si>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</si>
  <si>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</si>
  <si>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</si>
  <si>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</si>
  <si>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</si>
  <si>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</si>
  <si>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</si>
  <si>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</si>
  <si>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</si>
  <si>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</si>
  <si>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</si>
  <si>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</si>
  <si>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</si>
  <si>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</si>
  <si>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</si>
  <si>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</si>
  <si>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</si>
  <si>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</si>
  <si>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</si>
  <si>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</si>
  <si>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</si>
  <si>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</si>
  <si>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</si>
  <si>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</si>
  <si>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</si>
  <si>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</si>
  <si>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</si>
  <si>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</si>
  <si>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</si>
  <si>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</si>
  <si>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</si>
  <si>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</si>
  <si>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</si>
  <si>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</si>
  <si>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</si>
  <si>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</si>
  <si>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</si>
  <si>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</si>
  <si>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</si>
  <si>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</si>
  <si>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</si>
  <si>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</si>
  <si>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</si>
  <si>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</si>
  <si>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</si>
  <si>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</si>
  <si>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</si>
  <si>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</si>
  <si>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</si>
  <si>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</si>
  <si>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</si>
  <si>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</si>
  <si>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</si>
  <si>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</si>
  <si>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</si>
  <si>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</si>
  <si>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</si>
  <si>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</si>
  <si>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</si>
  <si>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</si>
  <si>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</si>
  <si>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</si>
  <si>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</si>
  <si>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</si>
  <si>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</si>
  <si>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</si>
  <si>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</si>
  <si>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</si>
  <si>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</si>
  <si>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</si>
  <si>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</si>
  <si>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</si>
  <si>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</si>
  <si>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</si>
  <si>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</si>
  <si>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</si>
  <si>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</si>
  <si>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</si>
  <si>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</si>
  <si>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</si>
  <si>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</si>
  <si>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</si>
  <si>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</si>
  <si>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</si>
  <si>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</si>
  <si>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</si>
  <si>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</si>
  <si>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</si>
  <si>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</si>
  <si>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</si>
  <si>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</si>
  <si>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</si>
  <si>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</si>
  <si>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</si>
  <si>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</si>
  <si>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</si>
  <si>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</si>
  <si>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</si>
  <si>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</si>
  <si>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</si>
  <si>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</si>
  <si>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</si>
  <si>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</si>
  <si>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</si>
  <si>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</si>
  <si>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</si>
  <si>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</si>
  <si>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</si>
  <si>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</si>
  <si>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</si>
  <si>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</si>
  <si>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</si>
  <si>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</si>
  <si>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</si>
  <si>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</si>
  <si>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</si>
  <si>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</si>
  <si>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</si>
  <si>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</si>
  <si>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</si>
  <si>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</si>
  <si>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</si>
  <si>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</si>
  <si>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</si>
  <si>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</si>
  <si>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</si>
  <si>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</si>
  <si>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</si>
  <si>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</si>
  <si>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</si>
  <si>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</si>
  <si>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</si>
  <si>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</si>
  <si>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</si>
  <si>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</si>
  <si>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</si>
  <si>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</si>
  <si>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</si>
  <si>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</si>
  <si>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</si>
  <si>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</si>
  <si>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</si>
  <si>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</si>
  <si>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</si>
  <si>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</si>
  <si>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</si>
  <si>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</si>
  <si>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</si>
  <si>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</si>
  <si>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</si>
  <si>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</si>
  <si>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</si>
  <si>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</si>
  <si>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</si>
  <si>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</si>
  <si>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</si>
  <si>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</si>
  <si>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</si>
  <si>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</si>
  <si>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</si>
  <si>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</si>
  <si>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</si>
  <si>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</si>
  <si>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</si>
  <si>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</si>
  <si>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</si>
  <si>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</si>
  <si>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</si>
  <si>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</si>
  <si>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</si>
  <si>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</si>
  <si>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</si>
  <si>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</si>
  <si>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</si>
  <si>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</si>
  <si>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</si>
  <si>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</si>
  <si>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</si>
  <si>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</si>
  <si>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</si>
  <si>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</si>
  <si>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</si>
  <si>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</si>
  <si>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</si>
  <si>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</si>
  <si>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</si>
  <si>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</si>
  <si>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</si>
  <si>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</si>
  <si>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</si>
  <si>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</si>
  <si>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</si>
  <si>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</si>
  <si>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</si>
  <si>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</si>
  <si>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</si>
  <si>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</si>
  <si>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</si>
  <si>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</si>
  <si>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</si>
  <si>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</si>
  <si>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</si>
  <si>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</si>
  <si>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</si>
  <si>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</si>
  <si>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</si>
  <si>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</si>
  <si>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</si>
  <si>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</si>
  <si>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</si>
  <si>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</si>
  <si>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</si>
  <si>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</si>
  <si>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</si>
  <si>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</si>
  <si>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</si>
  <si>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</si>
  <si>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</si>
  <si>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</si>
  <si>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</si>
  <si>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</si>
  <si>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</si>
  <si>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</si>
  <si>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</si>
  <si>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</si>
  <si>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</si>
  <si>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</si>
  <si>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</si>
  <si>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</si>
  <si>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</si>
  <si>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</si>
  <si>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</si>
  <si>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</si>
  <si>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</si>
  <si>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</si>
  <si>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</si>
  <si>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</si>
  <si>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</si>
  <si>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</si>
  <si>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</si>
  <si>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</si>
  <si>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</si>
  <si>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</si>
  <si>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</si>
  <si>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</si>
  <si>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</si>
  <si>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</si>
  <si>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</si>
  <si>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</si>
  <si>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</si>
  <si>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</si>
  <si>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</si>
  <si>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</si>
  <si>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</si>
  <si>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</si>
  <si>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</si>
  <si>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</si>
  <si>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</si>
  <si>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</si>
  <si>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</si>
  <si>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</si>
  <si>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</si>
  <si>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</si>
  <si>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</si>
  <si>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</si>
  <si>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</si>
  <si>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</si>
  <si>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</si>
  <si>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</si>
  <si>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</si>
  <si>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</si>
  <si>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</si>
  <si>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</si>
  <si>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</si>
  <si>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</si>
  <si>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</si>
  <si>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</si>
  <si>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</si>
  <si>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</si>
  <si>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</si>
  <si>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</si>
  <si>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</si>
  <si>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</si>
  <si>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</si>
  <si>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</si>
  <si>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</si>
  <si>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</si>
  <si>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</si>
  <si>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</si>
  <si>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</si>
  <si>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</si>
  <si>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</si>
  <si>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</si>
  <si>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</si>
  <si>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</si>
  <si>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</si>
  <si>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</si>
  <si>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</si>
  <si>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</si>
  <si>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</si>
  <si>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</si>
  <si>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</si>
  <si>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</si>
  <si>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</si>
  <si>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</si>
  <si>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</si>
  <si>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</si>
  <si>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</si>
  <si>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</si>
  <si>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</si>
  <si>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</si>
  <si>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</si>
  <si>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</si>
  <si>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</si>
  <si>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</si>
  <si>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</si>
  <si>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</si>
  <si>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</si>
  <si>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</si>
  <si>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</si>
  <si>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</si>
  <si>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</si>
  <si>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</si>
  <si>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</si>
  <si>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</si>
  <si>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</si>
  <si>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</si>
  <si>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</si>
  <si>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</si>
  <si>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</si>
  <si>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</si>
  <si>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</si>
  <si>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</si>
  <si>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</si>
  <si>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</si>
  <si>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</si>
  <si>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</si>
  <si>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</si>
  <si>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</si>
  <si>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</si>
  <si>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</si>
  <si>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</si>
  <si>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</si>
  <si>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</si>
  <si>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</si>
  <si>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</si>
  <si>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</si>
  <si>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</si>
  <si>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</si>
  <si>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</si>
  <si>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</si>
  <si>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</si>
  <si>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</si>
  <si>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</si>
  <si>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</si>
  <si>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</si>
  <si>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</si>
  <si>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</si>
  <si>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</si>
  <si>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</si>
  <si>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</si>
  <si>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</si>
  <si>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</si>
  <si>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</si>
  <si>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</si>
  <si>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</si>
  <si>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</si>
  <si>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</si>
  <si>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</si>
  <si>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</si>
  <si>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</si>
  <si>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</si>
  <si>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</si>
  <si>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</si>
  <si>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</si>
  <si>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</si>
  <si>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</si>
  <si>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</si>
  <si>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</si>
  <si>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</si>
  <si>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</si>
  <si>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</si>
  <si>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</si>
  <si>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</si>
  <si>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</si>
  <si>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</si>
  <si>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</si>
  <si>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</si>
  <si>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</si>
  <si>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</si>
  <si>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</si>
  <si>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</si>
  <si>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</si>
  <si>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</si>
  <si>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</si>
  <si>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</si>
  <si>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</si>
  <si>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</si>
  <si>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</si>
  <si>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</si>
  <si>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</si>
  <si>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</si>
  <si>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</si>
  <si>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</si>
  <si>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</si>
  <si>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</si>
  <si>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</si>
  <si>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</si>
  <si>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</si>
  <si>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</si>
  <si>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</si>
  <si>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</si>
  <si>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</si>
  <si>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</si>
  <si>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</si>
  <si>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</si>
  <si>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</si>
  <si>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</si>
  <si>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</si>
  <si>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</si>
  <si>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</si>
  <si>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</si>
  <si>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</si>
  <si>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</si>
  <si>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</si>
  <si>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</si>
  <si>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</si>
  <si>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</si>
  <si>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</si>
  <si>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</si>
  <si>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</si>
  <si>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</si>
  <si>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</si>
  <si>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</si>
  <si>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</si>
  <si>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</si>
  <si>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</si>
  <si>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</si>
  <si>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</si>
  <si>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</si>
  <si>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</si>
  <si>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</si>
  <si>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</si>
  <si>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</si>
  <si>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</si>
  <si>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</si>
  <si>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</si>
  <si>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</si>
  <si>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</si>
  <si>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</si>
  <si>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</si>
  <si>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</si>
  <si>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</si>
  <si>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</si>
  <si>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</si>
  <si>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</si>
  <si>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</si>
  <si>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</si>
  <si>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</si>
  <si>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</si>
  <si>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</si>
  <si>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</si>
  <si>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</si>
  <si>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</si>
  <si>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</si>
  <si>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</si>
  <si>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</si>
  <si>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</si>
  <si>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</si>
  <si>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</si>
  <si>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</si>
  <si>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</si>
  <si>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</si>
  <si>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</si>
  <si>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</si>
  <si>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</si>
  <si>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</si>
  <si>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</si>
  <si>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</si>
  <si>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</si>
  <si>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</si>
  <si>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</si>
  <si>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</si>
  <si>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</si>
  <si>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</si>
  <si>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</si>
  <si>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</si>
  <si>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</si>
  <si>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</si>
  <si>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</si>
  <si>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</si>
  <si>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</si>
  <si>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</si>
  <si>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</si>
  <si>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</si>
  <si>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</si>
  <si>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</si>
  <si>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</si>
  <si>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</si>
  <si>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</si>
  <si>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</si>
  <si>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</si>
  <si>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</si>
  <si>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</si>
  <si>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</si>
  <si>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</si>
  <si>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</si>
  <si>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</si>
  <si>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</si>
  <si>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</si>
  <si>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</si>
  <si>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</si>
  <si>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</si>
  <si>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</si>
  <si>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</si>
  <si>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</si>
  <si>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</si>
  <si>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</si>
  <si>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</si>
  <si>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</si>
  <si>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</si>
  <si>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</si>
  <si>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</si>
  <si>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</si>
  <si>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</si>
  <si>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</si>
  <si>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</si>
  <si>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</si>
  <si>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</si>
  <si>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</si>
  <si>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</si>
  <si>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</si>
  <si>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</si>
  <si>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</si>
  <si>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</si>
  <si>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</si>
  <si>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</si>
  <si>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</si>
  <si>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</si>
  <si>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</si>
  <si>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</si>
  <si>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</si>
  <si>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</si>
  <si>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</si>
  <si>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</si>
  <si>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</si>
  <si>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</si>
  <si>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</si>
  <si>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</si>
  <si>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</si>
  <si>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</si>
  <si>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</si>
  <si>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</si>
  <si>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</si>
  <si>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</si>
  <si>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</si>
  <si>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</si>
  <si>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</si>
  <si>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</si>
  <si>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</si>
  <si>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</si>
  <si>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</si>
  <si>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</si>
  <si>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</si>
  <si>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</si>
  <si>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</si>
  <si>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</si>
  <si>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</si>
  <si>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</si>
  <si>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</si>
  <si>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</si>
  <si>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</si>
  <si>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</si>
  <si>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</si>
  <si>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</si>
  <si>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</si>
  <si>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</si>
  <si>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</si>
  <si>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</si>
  <si>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</si>
  <si>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</si>
  <si>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</si>
  <si>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</si>
  <si>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</si>
  <si>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</si>
  <si>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</si>
  <si>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</si>
  <si>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</si>
  <si>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</si>
  <si>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</si>
  <si>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</si>
  <si>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</si>
  <si>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</si>
  <si>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</si>
  <si>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</si>
  <si>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</si>
  <si>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</si>
  <si>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</si>
  <si>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</si>
  <si>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</si>
  <si>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</si>
  <si>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</si>
  <si>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</si>
  <si>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</si>
  <si>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</si>
  <si>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</si>
  <si>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</si>
  <si>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</si>
  <si>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</si>
  <si>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</si>
  <si>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</si>
  <si>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</si>
  <si>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</si>
  <si>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</si>
  <si>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</si>
  <si>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</si>
  <si>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</si>
  <si>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</si>
  <si>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</si>
  <si>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</si>
  <si>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</si>
  <si>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</si>
  <si>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</si>
  <si>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</si>
  <si>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</si>
  <si>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</si>
  <si>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</si>
  <si>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</si>
  <si>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</si>
  <si>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</si>
  <si>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</si>
  <si>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</si>
  <si>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</si>
  <si>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</si>
  <si>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</si>
  <si>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</si>
  <si>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</si>
  <si>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</si>
  <si>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</si>
  <si>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</si>
  <si>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</si>
  <si>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</si>
  <si>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</si>
  <si>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</si>
  <si>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</si>
  <si>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</si>
  <si>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</si>
  <si>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</si>
  <si>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</si>
  <si>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</si>
  <si>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</si>
  <si>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</si>
  <si>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</si>
  <si>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</si>
  <si>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</si>
  <si>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</si>
  <si>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</si>
  <si>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</si>
  <si>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</si>
  <si>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</si>
  <si>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</si>
  <si>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</si>
  <si>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</si>
  <si>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</si>
  <si>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</si>
  <si>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</si>
  <si>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</si>
  <si>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</si>
  <si>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</si>
  <si>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</si>
  <si>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</si>
  <si>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</si>
  <si>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</si>
  <si>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</si>
  <si>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</si>
  <si>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</si>
  <si>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</si>
  <si>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</si>
  <si>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</si>
  <si>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</si>
  <si>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</si>
  <si>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</si>
  <si>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</si>
  <si>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</si>
  <si>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</si>
  <si>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</si>
  <si>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</si>
  <si>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</si>
  <si>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</si>
  <si>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</si>
  <si>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</si>
  <si>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</si>
  <si>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</si>
  <si>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</si>
  <si>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</si>
  <si>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</si>
  <si>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</si>
  <si>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</si>
  <si>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</si>
  <si>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</si>
  <si>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</si>
  <si>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</si>
  <si>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</si>
  <si>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</si>
  <si>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</si>
  <si>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</si>
  <si>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</si>
  <si>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</si>
  <si>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</si>
  <si>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</si>
  <si>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</si>
  <si>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</si>
  <si>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</si>
  <si>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</si>
  <si>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</si>
  <si>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</si>
  <si>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</si>
  <si>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</si>
  <si>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</si>
  <si>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</si>
  <si>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</si>
  <si>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</si>
  <si>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</si>
  <si>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</si>
  <si>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</si>
  <si>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</si>
  <si>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</si>
  <si>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</si>
  <si>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</si>
  <si>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</si>
  <si>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</si>
  <si>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</si>
  <si>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</si>
  <si>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</si>
  <si>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</si>
  <si>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</si>
  <si>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</si>
  <si>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</si>
  <si>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</si>
  <si>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</si>
  <si>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</si>
  <si>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</si>
  <si>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</si>
  <si>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</si>
  <si>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</si>
  <si>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</si>
  <si>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</si>
  <si>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</si>
  <si>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</si>
  <si>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</si>
  <si>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</si>
  <si>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</si>
  <si>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</si>
  <si>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</si>
  <si>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</si>
  <si>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</si>
  <si>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</si>
  <si>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</si>
  <si>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</si>
  <si>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</si>
  <si>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</si>
  <si>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</si>
  <si>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</si>
  <si>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</si>
  <si>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</si>
  <si>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</si>
  <si>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</si>
  <si>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</si>
  <si>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</si>
  <si>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</si>
  <si>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</si>
  <si>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</si>
  <si>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</si>
  <si>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</si>
  <si>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</si>
  <si>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</si>
  <si>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</si>
  <si>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</si>
  <si>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</si>
  <si>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</si>
  <si>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</si>
  <si>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</si>
  <si>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</si>
  <si>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</si>
  <si>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</si>
  <si>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</si>
  <si>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</si>
  <si>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</si>
  <si>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</si>
  <si>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</si>
  <si>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</si>
  <si>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</si>
  <si>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</si>
  <si>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</si>
  <si>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</si>
  <si>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</si>
  <si>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</si>
  <si>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</si>
  <si>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</si>
  <si>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</si>
  <si>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</si>
  <si>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</si>
  <si>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</si>
  <si>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</si>
  <si>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</si>
  <si>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</si>
  <si>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</si>
  <si>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</si>
  <si>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</si>
  <si>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</si>
  <si>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</si>
  <si>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</si>
  <si>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</si>
  <si>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</si>
  <si>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</si>
  <si>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</si>
  <si>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</si>
  <si>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</si>
  <si>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</si>
  <si>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</si>
  <si>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</si>
  <si>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</si>
  <si>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</si>
  <si>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</si>
  <si>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</si>
  <si>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</si>
  <si>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</si>
  <si>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</si>
  <si>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</si>
  <si>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</si>
  <si>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</si>
  <si>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</si>
  <si>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</si>
  <si>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</si>
  <si>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</si>
  <si>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</si>
  <si>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</si>
  <si>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</si>
  <si>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</si>
  <si>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</si>
  <si>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</si>
  <si>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</si>
  <si>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</si>
  <si>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</si>
  <si>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</si>
  <si>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</si>
  <si>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</si>
  <si>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</si>
  <si>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</si>
  <si>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</si>
  <si>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</si>
  <si>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</si>
  <si>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</si>
  <si>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</si>
  <si>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</si>
  <si>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</si>
  <si>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</si>
  <si>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</si>
  <si>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</si>
  <si>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</si>
  <si>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</si>
  <si>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</si>
  <si>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</si>
  <si>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</si>
  <si>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</si>
  <si>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</si>
  <si>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</si>
  <si>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</si>
  <si>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</si>
  <si>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</si>
  <si>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</si>
  <si>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</si>
  <si>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</si>
  <si>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</si>
  <si>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</si>
  <si>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</si>
  <si>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</si>
  <si>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</si>
  <si>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</si>
  <si>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</si>
  <si>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</si>
  <si>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</si>
  <si>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</si>
  <si>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</si>
  <si>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</si>
  <si>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</si>
  <si>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</si>
  <si>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</si>
  <si>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</si>
  <si>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</si>
  <si>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</si>
  <si>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</si>
  <si>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</si>
  <si>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</si>
  <si>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</si>
  <si>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</si>
  <si>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</si>
  <si>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</si>
  <si>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</si>
  <si>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</si>
  <si>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</si>
  <si>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</si>
  <si>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</si>
  <si>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</si>
  <si>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</si>
  <si>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</si>
  <si>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</si>
  <si>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</si>
  <si>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</si>
  <si>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</si>
  <si>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</si>
  <si>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</si>
  <si>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</si>
  <si>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</si>
  <si>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</si>
  <si>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</si>
  <si>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</si>
  <si>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</si>
  <si>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</si>
  <si>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</si>
  <si>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</si>
  <si>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</si>
  <si>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</si>
  <si>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</si>
  <si>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</si>
  <si>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</si>
  <si>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</si>
  <si>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</si>
  <si>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</si>
  <si>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</si>
  <si>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</si>
  <si>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</si>
  <si>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</si>
  <si>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</si>
  <si>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</si>
  <si>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</si>
  <si>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</si>
  <si>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</si>
  <si>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</si>
  <si>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</si>
  <si>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</si>
  <si>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</si>
  <si>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</si>
  <si>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</si>
  <si>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</si>
  <si>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</si>
  <si>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</si>
  <si>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</si>
  <si>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</si>
  <si>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</si>
  <si>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</si>
  <si>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</si>
  <si>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</si>
  <si>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</si>
  <si>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</si>
  <si>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</si>
  <si>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</si>
  <si>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</si>
  <si>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</si>
  <si>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</si>
  <si>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</si>
  <si>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</si>
  <si>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</si>
  <si>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</si>
  <si>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</si>
  <si>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</si>
  <si>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</si>
  <si>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</si>
  <si>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</si>
  <si>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</si>
  <si>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</si>
  <si>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</si>
  <si>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</si>
  <si>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</si>
  <si>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</si>
  <si>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</si>
  <si>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</si>
  <si>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</si>
  <si>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</si>
  <si>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</si>
  <si>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</si>
  <si>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</si>
  <si>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</si>
  <si>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</si>
  <si>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</si>
  <si>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</si>
  <si>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</si>
  <si>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</si>
  <si>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</si>
  <si>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</si>
  <si>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</si>
  <si>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</si>
  <si>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</si>
  <si>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</si>
  <si>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</si>
  <si>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</si>
  <si>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</si>
  <si>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</si>
  <si>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</si>
  <si>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</si>
  <si>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</si>
  <si>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</si>
  <si>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</si>
  <si>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</si>
  <si>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</si>
  <si>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</si>
  <si>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</si>
  <si>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</si>
  <si>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</si>
  <si>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</si>
  <si>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</si>
  <si>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</si>
  <si>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</si>
  <si>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</si>
  <si>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</si>
  <si>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</si>
  <si>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</si>
  <si>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</si>
  <si>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</si>
  <si>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</si>
  <si>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</si>
  <si>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</si>
  <si>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</si>
  <si>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</si>
  <si>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</si>
  <si>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</si>
  <si>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</si>
  <si>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</si>
  <si>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</si>
  <si>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</si>
  <si>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</si>
  <si>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</si>
  <si>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</si>
  <si>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</si>
  <si>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</si>
  <si>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</si>
  <si>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</si>
  <si>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</si>
  <si>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</si>
  <si>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</si>
  <si>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</si>
  <si>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</si>
  <si>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</si>
  <si>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</si>
  <si>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</si>
  <si>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</si>
  <si>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</si>
  <si>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</si>
  <si>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</si>
  <si>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</si>
  <si>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</si>
  <si>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</si>
  <si>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</si>
  <si>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</si>
  <si>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</si>
  <si>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</si>
  <si>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</si>
  <si>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</si>
  <si>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</si>
  <si>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</si>
  <si>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</si>
  <si>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</si>
  <si>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</si>
  <si>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</si>
  <si>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</si>
  <si>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</si>
  <si>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</si>
  <si>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</si>
  <si>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</si>
  <si>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</si>
  <si>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</si>
  <si>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</si>
  <si>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</si>
  <si>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</si>
  <si>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</si>
  <si>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</si>
  <si>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</si>
  <si>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</si>
  <si>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</si>
  <si>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</si>
  <si>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</si>
  <si>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</si>
  <si>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</si>
  <si>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</si>
  <si>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</si>
  <si>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</si>
  <si>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</si>
  <si>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</si>
  <si>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</si>
  <si>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</si>
  <si>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</si>
  <si>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</si>
  <si>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</si>
  <si>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</si>
  <si>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</si>
  <si>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</si>
  <si>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</si>
  <si>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</si>
  <si>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</si>
  <si>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</si>
  <si>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</si>
  <si>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</si>
  <si>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</si>
  <si>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</si>
  <si>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</si>
  <si>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</si>
  <si>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</si>
  <si>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</si>
  <si>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</si>
  <si>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</si>
  <si>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</si>
  <si>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</si>
  <si>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</si>
  <si>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</si>
  <si>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</si>
  <si>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</si>
  <si>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</si>
  <si>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</si>
  <si>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</si>
  <si>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</si>
  <si>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</si>
  <si>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</si>
  <si>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</si>
  <si>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</si>
  <si>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</si>
  <si>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</si>
  <si>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</si>
  <si>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</si>
  <si>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</si>
  <si>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</si>
  <si>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</si>
  <si>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</si>
  <si>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</si>
  <si>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</si>
  <si>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</si>
  <si>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</si>
  <si>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</si>
  <si>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</si>
  <si>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</si>
  <si>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</si>
  <si>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</si>
  <si>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</si>
  <si>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</si>
  <si>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</si>
  <si>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</si>
  <si>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</si>
  <si>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</si>
  <si>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</si>
  <si>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</si>
  <si>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</si>
  <si>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</si>
  <si>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</si>
  <si>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</si>
  <si>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</si>
  <si>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</si>
  <si>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</si>
  <si>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</si>
  <si>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</si>
  <si>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</si>
  <si>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</si>
  <si>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</si>
  <si>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</si>
  <si>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</si>
  <si>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</si>
  <si>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</si>
  <si>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</si>
  <si>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</si>
  <si>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</si>
  <si>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</si>
  <si>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</si>
  <si>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</si>
  <si>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</si>
  <si>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</si>
  <si>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</si>
  <si>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</si>
  <si>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</si>
  <si>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</si>
  <si>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</si>
  <si>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</si>
  <si>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</si>
  <si>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</si>
  <si>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</si>
  <si>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</si>
  <si>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</si>
  <si>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</si>
  <si>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</si>
  <si>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</si>
  <si>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</si>
  <si>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</si>
  <si>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</si>
  <si>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</si>
  <si>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</si>
  <si>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</si>
  <si>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</si>
  <si>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</si>
  <si>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</si>
  <si>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</si>
  <si>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</si>
  <si>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</si>
  <si>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</si>
  <si>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</si>
  <si>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</si>
  <si>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</si>
  <si>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</si>
  <si>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</si>
  <si>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</si>
  <si>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</si>
  <si>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</si>
  <si>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</si>
  <si>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</si>
  <si>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</si>
  <si>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</si>
  <si>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</si>
  <si>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</si>
  <si>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</si>
  <si>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</si>
  <si>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</si>
  <si>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</si>
  <si>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</si>
  <si>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</si>
  <si>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</si>
  <si>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</si>
  <si>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</si>
  <si>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</si>
  <si>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</si>
  <si>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</si>
  <si>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</si>
  <si>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</si>
  <si>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</si>
  <si>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</si>
  <si>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</si>
  <si>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</si>
  <si>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</si>
  <si>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</si>
  <si>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</si>
  <si>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</si>
  <si>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</si>
  <si>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</si>
  <si>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</si>
  <si>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</si>
  <si>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</si>
  <si>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</si>
  <si>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</si>
  <si>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</si>
  <si>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</si>
  <si>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</si>
  <si>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</si>
  <si>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</si>
  <si>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</si>
  <si>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</si>
  <si>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</si>
  <si>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</si>
  <si>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</si>
  <si>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</si>
  <si>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</si>
  <si>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</si>
  <si>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</si>
  <si>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</si>
  <si>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</si>
  <si>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</si>
  <si>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</si>
  <si>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</si>
  <si>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</si>
  <si>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</si>
  <si>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</si>
  <si>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</si>
  <si>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</si>
  <si>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</si>
  <si>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</si>
  <si>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</si>
  <si>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</si>
  <si>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</si>
  <si>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</si>
  <si>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</si>
  <si>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</si>
  <si>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</si>
  <si>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</si>
  <si>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</si>
  <si>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</si>
  <si>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</si>
  <si>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</si>
  <si>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</si>
  <si>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</si>
  <si>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</si>
  <si>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</si>
  <si>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</si>
  <si>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</si>
  <si>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</si>
  <si>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</si>
  <si>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</si>
  <si>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</si>
  <si>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</si>
  <si>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</si>
  <si>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</si>
  <si>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</si>
  <si>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</si>
  <si>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</si>
  <si>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</si>
  <si>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</si>
  <si>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</si>
  <si>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</si>
  <si>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</si>
  <si>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</si>
  <si>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</si>
  <si>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</si>
  <si>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</si>
  <si>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</si>
  <si>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</si>
  <si>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</si>
  <si>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</si>
  <si>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</si>
  <si>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</si>
  <si>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</si>
  <si>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</si>
  <si>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</si>
  <si>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</si>
  <si>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</si>
  <si>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</si>
  <si>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</si>
  <si>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</si>
  <si>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</si>
  <si>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</si>
  <si>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</si>
  <si>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</si>
  <si>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</si>
  <si>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</si>
  <si>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</si>
  <si>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</si>
  <si>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</si>
  <si>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</si>
  <si>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</si>
  <si>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</si>
  <si>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</si>
  <si>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</si>
  <si>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</si>
  <si>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</si>
  <si>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</si>
  <si>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</si>
  <si>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</si>
  <si>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</si>
  <si>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</si>
  <si>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</si>
  <si>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</si>
  <si>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</si>
  <si>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</si>
  <si>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</si>
  <si>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</si>
  <si>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</si>
  <si>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</si>
  <si>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</si>
  <si>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</si>
  <si>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</si>
  <si>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</si>
  <si>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</si>
  <si>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</si>
  <si>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</si>
  <si>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</si>
  <si>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</si>
  <si>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</si>
  <si>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</si>
  <si>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</si>
  <si>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</si>
  <si>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</si>
  <si>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</si>
  <si>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</si>
  <si>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</si>
  <si>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</si>
  <si>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</si>
  <si>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</si>
  <si>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</si>
  <si>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</si>
  <si>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</si>
  <si>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</si>
  <si>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</si>
  <si>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</si>
  <si>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</si>
  <si>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</si>
  <si>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</si>
  <si>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</si>
  <si>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</si>
  <si>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</si>
  <si>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</si>
  <si>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</si>
  <si>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</si>
  <si>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</si>
  <si>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</si>
  <si>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</si>
  <si>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</si>
  <si>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</si>
  <si>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</si>
  <si>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</si>
  <si>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</si>
  <si>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</si>
  <si>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</si>
  <si>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</si>
  <si>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</si>
  <si>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</si>
  <si>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</si>
  <si>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</si>
  <si>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</si>
  <si>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</si>
  <si>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</si>
  <si>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</si>
  <si>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</si>
  <si>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</si>
  <si>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</si>
  <si>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</si>
  <si>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</si>
  <si>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</si>
  <si>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</si>
  <si>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</si>
  <si>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</si>
  <si>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</si>
  <si>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</si>
  <si>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</si>
  <si>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</si>
  <si>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</si>
  <si>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</si>
  <si>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</si>
  <si>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</si>
  <si>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</si>
  <si>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</si>
  <si>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</si>
  <si>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</si>
  <si>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</si>
  <si>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</si>
  <si>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</si>
  <si>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</si>
  <si>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</si>
  <si>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</si>
  <si>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</si>
  <si>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</si>
  <si>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</si>
  <si>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</si>
  <si>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</si>
  <si>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</si>
  <si>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</si>
  <si>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</si>
  <si>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</si>
  <si>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</si>
  <si>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</si>
  <si>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</si>
  <si>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</si>
  <si>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</si>
  <si>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</si>
  <si>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</si>
  <si>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</si>
  <si>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</si>
  <si>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</si>
  <si>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</si>
  <si>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</si>
  <si>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</si>
  <si>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</si>
  <si>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</si>
  <si>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</si>
  <si>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</si>
  <si>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</si>
  <si>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</si>
  <si>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</si>
  <si>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</si>
  <si>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</si>
  <si>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</si>
  <si>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</si>
  <si>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</si>
  <si>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</si>
  <si>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</si>
  <si>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</si>
  <si>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</si>
  <si>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</si>
  <si>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</si>
  <si>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</si>
  <si>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</si>
  <si>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</si>
  <si>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</si>
  <si>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</si>
  <si>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</si>
  <si>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</si>
  <si>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</si>
  <si>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</si>
  <si>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</si>
  <si>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</si>
  <si>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</si>
  <si>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</si>
  <si>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</si>
  <si>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</si>
  <si>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</si>
  <si>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</si>
  <si>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</si>
  <si>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</si>
  <si>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</si>
  <si>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</si>
  <si>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</si>
  <si>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</si>
  <si>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</si>
  <si>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</si>
  <si>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</si>
  <si>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</si>
  <si>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</si>
  <si>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</si>
  <si>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</si>
  <si>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</si>
  <si>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</si>
  <si>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</si>
  <si>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</si>
  <si>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</si>
  <si>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</si>
  <si>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</si>
  <si>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</si>
  <si>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</si>
  <si>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</si>
  <si>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</si>
  <si>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</si>
  <si>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</si>
  <si>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</si>
  <si>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</si>
  <si>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</si>
  <si>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</si>
  <si>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</si>
  <si>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</si>
  <si>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</si>
  <si>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</si>
  <si>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</si>
  <si>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</si>
  <si>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</si>
  <si>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</si>
  <si>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</si>
  <si>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</si>
  <si>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</si>
  <si>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</si>
  <si>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</si>
  <si>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</si>
  <si>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</si>
  <si>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</si>
  <si>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</si>
  <si>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</si>
  <si>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</si>
  <si>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</si>
  <si>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</si>
  <si>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</si>
  <si>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</si>
  <si>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</si>
  <si>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</si>
  <si>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</si>
  <si>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</si>
  <si>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</si>
  <si>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</si>
  <si>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</si>
  <si>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</si>
  <si>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</si>
  <si>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</si>
  <si>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</si>
  <si>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</si>
  <si>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</si>
  <si>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</si>
  <si>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</si>
  <si>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</si>
  <si>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</si>
  <si>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</si>
  <si>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</si>
  <si>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</si>
  <si>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</si>
  <si>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</si>
  <si>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</si>
  <si>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</si>
  <si>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</si>
  <si>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</si>
  <si>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</si>
  <si>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</si>
  <si>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</si>
  <si>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</si>
  <si>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</si>
  <si>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</si>
  <si>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</si>
  <si>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</si>
  <si>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</si>
  <si>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</si>
  <si>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</si>
  <si>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</si>
  <si>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</si>
  <si>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</si>
  <si>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</si>
  <si>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</si>
  <si>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</si>
  <si>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</si>
  <si>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</si>
  <si>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</si>
  <si>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</si>
  <si>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</si>
  <si>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</si>
  <si>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</si>
  <si>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</si>
  <si>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</si>
  <si>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</si>
  <si>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</si>
  <si>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</si>
  <si>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</si>
  <si>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</si>
  <si>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</si>
  <si>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</si>
  <si>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</si>
  <si>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</si>
  <si>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</si>
  <si>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</si>
  <si>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</si>
  <si>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</si>
  <si>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</si>
  <si>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</si>
  <si>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</si>
  <si>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</si>
  <si>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</si>
  <si>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</si>
  <si>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</si>
  <si>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</si>
  <si>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</si>
  <si>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</si>
  <si>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</si>
  <si>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</si>
  <si>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</si>
  <si>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</si>
  <si>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</si>
  <si>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</si>
  <si>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</si>
  <si>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</si>
  <si>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</si>
  <si>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</si>
  <si>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</si>
  <si>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</si>
  <si>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</si>
  <si>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</si>
  <si>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</si>
  <si>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</si>
  <si>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</si>
  <si>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</si>
  <si>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</si>
  <si>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</si>
  <si>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</si>
  <si>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</si>
  <si>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</si>
  <si>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</si>
  <si>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</si>
  <si>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</si>
  <si>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</si>
  <si>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</si>
  <si>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</si>
  <si>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</si>
  <si>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</si>
  <si>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</si>
  <si>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</si>
  <si>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</si>
  <si>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</si>
  <si>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</si>
  <si>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</si>
  <si>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</si>
  <si>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</si>
  <si>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</si>
  <si>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</si>
  <si>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</si>
  <si>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</si>
  <si>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</si>
  <si>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</si>
  <si>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</si>
  <si>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</si>
  <si>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</si>
  <si>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</si>
  <si>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</si>
  <si>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</si>
  <si>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</si>
  <si>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</si>
  <si>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</si>
  <si>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</si>
  <si>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</si>
  <si>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</si>
  <si>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</si>
  <si>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</si>
  <si>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</si>
  <si>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</si>
  <si>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</si>
  <si>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</si>
  <si>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</si>
  <si>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</si>
  <si>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</si>
  <si>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</si>
  <si>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</si>
  <si>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</si>
  <si>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</si>
  <si>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</si>
  <si>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</si>
  <si>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</si>
  <si>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</si>
  <si>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</si>
  <si>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</si>
  <si>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</si>
  <si>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</si>
  <si>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</si>
  <si>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</si>
  <si>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</si>
  <si>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</si>
  <si>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</si>
  <si>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</si>
  <si>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</si>
  <si>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</si>
  <si>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</si>
  <si>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</si>
  <si>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</si>
  <si>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</si>
  <si>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</si>
  <si>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</si>
  <si>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</si>
  <si>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</si>
  <si>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</si>
  <si>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</si>
  <si>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</si>
  <si>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</si>
  <si>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</si>
  <si>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</si>
  <si>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</si>
  <si>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</si>
  <si>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</si>
  <si>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</si>
  <si>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</si>
  <si>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</si>
  <si>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</si>
  <si>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</si>
  <si>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</si>
  <si>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</si>
  <si>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</si>
  <si>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</si>
  <si>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</si>
  <si>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</si>
  <si>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</si>
  <si>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</si>
  <si>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</si>
  <si>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</si>
  <si>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</si>
  <si>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</si>
  <si>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</si>
  <si>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</si>
  <si>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</si>
  <si>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</si>
  <si>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</si>
  <si>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</si>
  <si>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</si>
  <si>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</si>
  <si>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</si>
  <si>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</si>
  <si>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</si>
  <si>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</si>
  <si>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</si>
  <si>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</si>
  <si>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</si>
  <si>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</si>
  <si>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</si>
  <si>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</si>
  <si>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</si>
  <si>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</si>
  <si>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</si>
  <si>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</si>
  <si>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</si>
  <si>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</si>
  <si>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</si>
  <si>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</si>
  <si>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</si>
  <si>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</si>
  <si>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</si>
  <si>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</si>
  <si>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</si>
  <si>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</si>
  <si>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</si>
  <si>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</si>
  <si>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</si>
  <si>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</si>
  <si>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</si>
  <si>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</si>
  <si>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</si>
  <si>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</si>
  <si>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</si>
  <si>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</si>
  <si>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</si>
  <si>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</si>
  <si>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</si>
  <si>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</si>
  <si>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</si>
  <si>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</si>
  <si>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</si>
  <si>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</si>
  <si>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</si>
  <si>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</si>
  <si>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</si>
  <si>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</si>
  <si>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</si>
  <si>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</si>
  <si>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</si>
  <si>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</si>
  <si>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</si>
  <si>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</si>
  <si>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</si>
  <si>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</si>
  <si>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</si>
  <si>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</si>
  <si>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</si>
  <si>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</si>
  <si>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</si>
  <si>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</si>
  <si>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</si>
  <si>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</si>
  <si>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</si>
  <si>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</si>
  <si>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</si>
  <si>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</si>
  <si>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</si>
  <si>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</si>
  <si>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</si>
  <si>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</si>
  <si>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</si>
  <si>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</si>
  <si>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</si>
  <si>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</si>
  <si>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</si>
  <si>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</si>
  <si>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</si>
  <si>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</si>
  <si>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</si>
  <si>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</si>
  <si>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</si>
  <si>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</si>
  <si>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</si>
  <si>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</si>
  <si>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</si>
  <si>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</si>
  <si>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</si>
  <si>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</si>
  <si>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</si>
  <si>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</si>
  <si>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</si>
  <si>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</si>
  <si>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</si>
  <si>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</si>
  <si>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</si>
  <si>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</si>
  <si>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</si>
  <si>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</si>
  <si>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</si>
  <si>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</si>
  <si>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</si>
  <si>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</si>
  <si>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</si>
  <si>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</si>
  <si>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</si>
  <si>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</si>
  <si>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</si>
  <si>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</si>
  <si>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</si>
  <si>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</si>
  <si>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</si>
  <si>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</si>
  <si>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</si>
  <si>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</si>
  <si>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</si>
  <si>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</si>
  <si>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</si>
  <si>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</si>
  <si>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</si>
  <si>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</si>
  <si>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</si>
  <si>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</si>
  <si>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</si>
  <si>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</si>
  <si>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</si>
  <si>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</si>
  <si>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</si>
  <si>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</si>
  <si>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</si>
  <si>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</si>
  <si>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</si>
  <si>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</si>
  <si>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</si>
  <si>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</si>
  <si>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</si>
  <si>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</si>
  <si>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</si>
  <si>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</si>
  <si>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</si>
  <si>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</si>
  <si>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</si>
  <si>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</si>
  <si>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</si>
  <si>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</si>
  <si>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</si>
  <si>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</si>
  <si>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</si>
  <si>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</si>
  <si>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</si>
  <si>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</si>
  <si>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</si>
  <si>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</si>
  <si>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</si>
  <si>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</si>
  <si>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</si>
  <si>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</si>
  <si>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</si>
  <si>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</si>
  <si>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</si>
  <si>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</si>
  <si>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</si>
  <si>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</si>
  <si>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</si>
  <si>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</si>
  <si>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</si>
  <si>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</si>
  <si>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</si>
  <si>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</si>
  <si>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</si>
  <si>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</si>
  <si>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</si>
  <si>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</si>
  <si>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</si>
  <si>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</si>
  <si>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</si>
  <si>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</si>
  <si>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</si>
  <si>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</si>
  <si>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</si>
  <si>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</si>
  <si>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</si>
  <si>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</si>
  <si>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</si>
  <si>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</si>
  <si>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</si>
  <si>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</si>
  <si>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</si>
  <si>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</si>
  <si>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</si>
  <si>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</si>
  <si>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</si>
  <si>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</si>
  <si>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</si>
  <si>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</si>
  <si>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</si>
  <si>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</si>
  <si>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</si>
  <si>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</si>
  <si>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</si>
  <si>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</si>
  <si>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</si>
  <si>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</si>
  <si>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</si>
  <si>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</si>
  <si>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</si>
  <si>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</si>
  <si>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</si>
  <si>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</si>
  <si>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</si>
  <si>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</si>
  <si>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</si>
  <si>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</si>
  <si>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</si>
  <si>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</si>
  <si>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</si>
  <si>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</si>
  <si>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</si>
  <si>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</si>
  <si>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</si>
  <si>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</si>
  <si>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</si>
  <si>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</si>
  <si>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</si>
  <si>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</si>
  <si>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</si>
  <si>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</si>
  <si>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</si>
  <si>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</si>
  <si>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</si>
  <si>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</si>
  <si>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</si>
  <si>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</si>
  <si>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</si>
  <si>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</si>
  <si>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</si>
  <si>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</si>
  <si>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</si>
  <si>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</si>
  <si>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</si>
  <si>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</si>
  <si>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</si>
  <si>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</si>
  <si>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</si>
  <si>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</si>
  <si>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</si>
  <si>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</si>
  <si>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</si>
  <si>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</si>
  <si>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</si>
  <si>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</si>
  <si>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</si>
  <si>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</si>
  <si>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</si>
  <si>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</si>
  <si>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</si>
  <si>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</si>
  <si>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</si>
  <si>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</si>
  <si>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</si>
  <si>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</si>
  <si>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</si>
  <si>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</si>
  <si>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</si>
  <si>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</si>
  <si>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</si>
  <si>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</si>
  <si>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</si>
  <si>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</si>
  <si>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</si>
  <si>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</si>
  <si>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</si>
  <si>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</si>
  <si>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</si>
  <si>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</si>
  <si>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</si>
  <si>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</si>
  <si>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</si>
  <si>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</si>
  <si>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</si>
  <si>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</si>
  <si>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</si>
  <si>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</si>
  <si>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</si>
  <si>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</si>
  <si>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</si>
  <si>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</si>
  <si>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</si>
  <si>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</si>
  <si>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</si>
  <si>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</si>
  <si>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</si>
  <si>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</si>
  <si>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</si>
  <si>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</si>
  <si>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</si>
  <si>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</si>
  <si>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</si>
  <si>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</si>
  <si>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</si>
  <si>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</si>
  <si>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</si>
  <si>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</si>
  <si>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</si>
  <si>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</si>
  <si>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</si>
  <si>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</si>
  <si>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</si>
  <si>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</si>
  <si>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</si>
  <si>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</si>
  <si>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</si>
  <si>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</si>
  <si>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</si>
  <si>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</si>
  <si>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</si>
  <si>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</si>
  <si>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</si>
  <si>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</si>
  <si>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</si>
  <si>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</si>
  <si>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</si>
  <si>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</si>
  <si>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</si>
  <si>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</si>
  <si>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</si>
  <si>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</si>
  <si>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</si>
  <si>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</si>
  <si>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</si>
  <si>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</si>
  <si>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</si>
  <si>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</si>
  <si>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</si>
  <si>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</si>
  <si>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</si>
  <si>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</si>
  <si>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</si>
  <si>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</si>
  <si>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</si>
  <si>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</si>
  <si>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</si>
  <si>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</si>
  <si>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</si>
  <si>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</si>
  <si>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</si>
  <si>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</si>
  <si>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</si>
  <si>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</si>
  <si>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</si>
  <si>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</si>
  <si>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</si>
  <si>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</si>
  <si>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</si>
  <si>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</si>
  <si>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</si>
  <si>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</si>
  <si>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</si>
  <si>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</si>
  <si>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</si>
  <si>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</si>
  <si>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</si>
  <si>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</si>
  <si>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</si>
  <si>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</si>
  <si>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</si>
  <si>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</si>
  <si>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</si>
  <si>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</si>
  <si>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</si>
  <si>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</si>
  <si>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</si>
  <si>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</si>
  <si>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</si>
  <si>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</si>
  <si>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</si>
  <si>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</si>
  <si>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</si>
  <si>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</si>
  <si>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</si>
  <si>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</si>
  <si>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</si>
  <si>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</si>
  <si>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</si>
  <si>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</si>
  <si>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</si>
  <si>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</si>
  <si>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</si>
  <si>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</si>
  <si>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</si>
  <si>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</si>
  <si>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</si>
  <si>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</si>
  <si>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</si>
  <si>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</si>
  <si>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</si>
  <si>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</si>
  <si>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</si>
  <si>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</si>
  <si>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</si>
  <si>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</si>
  <si>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</si>
  <si>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</si>
  <si>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</si>
  <si>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</si>
  <si>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</si>
  <si>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</si>
  <si>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</si>
  <si>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</si>
  <si>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</si>
  <si>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</si>
  <si>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</si>
  <si>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</si>
  <si>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</si>
  <si>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</si>
  <si>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</si>
  <si>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</si>
  <si>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</si>
  <si>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</si>
  <si>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</si>
  <si>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</si>
  <si>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</si>
  <si>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</si>
  <si>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</si>
  <si>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</si>
  <si>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</si>
  <si>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</si>
  <si>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</si>
  <si>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</si>
  <si>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</si>
  <si>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</si>
  <si>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</si>
  <si>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</si>
  <si>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</si>
  <si>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</si>
  <si>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</si>
  <si>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</si>
  <si>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</si>
  <si>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</si>
  <si>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</si>
  <si>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</si>
  <si>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</si>
  <si>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</si>
  <si>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</si>
  <si>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</si>
  <si>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</si>
  <si>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</si>
  <si>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</si>
  <si>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</si>
  <si>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</si>
  <si>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</si>
  <si>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</si>
  <si>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</si>
  <si>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</si>
  <si>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</si>
  <si>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</si>
  <si>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</si>
  <si>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</si>
  <si>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</si>
  <si>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</si>
  <si>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</si>
  <si>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</si>
  <si>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</si>
  <si>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</si>
  <si>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</si>
  <si>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</si>
  <si>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</si>
  <si>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</si>
  <si>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</si>
  <si>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</si>
  <si>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</si>
  <si>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</si>
  <si>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</si>
  <si>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</si>
  <si>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</si>
  <si>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</si>
  <si>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</si>
  <si>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</si>
  <si>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</si>
  <si>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</si>
  <si>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</si>
  <si>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</si>
  <si>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</si>
  <si>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</si>
  <si>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</si>
  <si>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</si>
  <si>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</si>
  <si>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</si>
  <si>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</si>
  <si>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</si>
  <si>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</si>
  <si>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</si>
  <si>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</si>
  <si>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</si>
  <si>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</si>
  <si>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</si>
  <si>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</si>
  <si>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</si>
  <si>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</si>
  <si>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</si>
  <si>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</si>
  <si>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</si>
  <si>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</si>
  <si>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</si>
  <si>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</si>
  <si>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</si>
  <si>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</si>
  <si>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</si>
  <si>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</si>
  <si>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</si>
  <si>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</si>
  <si>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</si>
  <si>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</si>
  <si>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</si>
  <si>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</si>
  <si>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</si>
  <si>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</si>
  <si>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</si>
  <si>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</si>
  <si>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</si>
  <si>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</si>
  <si>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</si>
  <si>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</si>
  <si>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</si>
  <si>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</si>
  <si>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</si>
  <si>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</si>
  <si>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</si>
  <si>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</si>
  <si>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</si>
  <si>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</si>
  <si>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</si>
  <si>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</si>
  <si>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</si>
  <si>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</si>
  <si>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</si>
  <si>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</si>
  <si>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</si>
  <si>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</si>
  <si>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</si>
  <si>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</si>
  <si>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</si>
  <si>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</si>
  <si>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</si>
  <si>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</si>
  <si>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</si>
  <si>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</si>
  <si>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</si>
  <si>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</si>
  <si>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</si>
  <si>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</si>
  <si>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</si>
  <si>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</si>
  <si>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</si>
  <si>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</si>
  <si>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</si>
  <si>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</si>
  <si>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</si>
  <si>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</si>
  <si>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</si>
  <si>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</si>
  <si>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</si>
  <si>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</si>
  <si>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</si>
  <si>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</si>
  <si>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</si>
  <si>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</si>
  <si>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</si>
  <si>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</si>
  <si>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</si>
  <si>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</si>
  <si>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</si>
  <si>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</si>
  <si>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</si>
  <si>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</si>
  <si>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</si>
  <si>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</si>
  <si>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</si>
  <si>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</si>
  <si>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</si>
  <si>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</si>
  <si>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</si>
  <si>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</si>
  <si>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</si>
  <si>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</si>
  <si>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</si>
  <si>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</si>
  <si>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</si>
  <si>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</si>
  <si>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</si>
  <si>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</si>
  <si>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</si>
  <si>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</si>
  <si>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</si>
  <si>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</si>
  <si>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</si>
  <si>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</si>
  <si>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</si>
  <si>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</si>
  <si>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</si>
  <si>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</si>
  <si>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</si>
  <si>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</si>
  <si>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</si>
  <si>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</si>
  <si>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</si>
  <si>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</si>
  <si>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</si>
  <si>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</si>
  <si>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</si>
  <si>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</si>
  <si>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</si>
  <si>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</si>
  <si>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</si>
  <si>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</si>
  <si>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</si>
  <si>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</si>
  <si>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</si>
  <si>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</si>
  <si>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</si>
  <si>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</si>
  <si>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</si>
  <si>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</si>
  <si>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</si>
  <si>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</si>
  <si>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</si>
  <si>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</si>
  <si>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</si>
  <si>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</si>
  <si>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</si>
  <si>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</si>
  <si>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</si>
  <si>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</si>
  <si>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</si>
  <si>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</si>
  <si>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</si>
  <si>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</si>
  <si>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</si>
  <si>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</si>
  <si>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</si>
  <si>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</si>
  <si>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</si>
  <si>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</si>
  <si>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</si>
  <si>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</si>
  <si>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</si>
  <si>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</si>
  <si>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</si>
  <si>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</si>
  <si>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</si>
  <si>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</si>
  <si>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</si>
  <si>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</si>
  <si>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</si>
  <si>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</si>
  <si>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</si>
  <si>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</si>
  <si>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</si>
  <si>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</si>
  <si>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</si>
  <si>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</si>
  <si>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</si>
  <si>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</si>
  <si>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</si>
  <si>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</si>
  <si>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</si>
  <si>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</si>
  <si>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</si>
  <si>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</si>
  <si>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</si>
  <si>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</si>
  <si>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</si>
  <si>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</si>
  <si>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</si>
  <si>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</si>
  <si>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</si>
  <si>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</si>
  <si>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</si>
  <si>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</si>
  <si>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</si>
  <si>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</si>
  <si>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</si>
  <si>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</si>
  <si>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</si>
  <si>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</si>
  <si>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</si>
  <si>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</si>
  <si>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</si>
  <si>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</si>
  <si>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</si>
  <si>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</si>
  <si>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</si>
  <si>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</si>
  <si>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</si>
  <si>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</si>
  <si>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</si>
  <si>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</si>
  <si>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</si>
  <si>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</si>
  <si>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</si>
  <si>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</si>
  <si>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</si>
  <si>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</si>
  <si>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</si>
  <si>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</si>
  <si>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</si>
  <si>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</si>
  <si>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</si>
  <si>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</si>
  <si>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</si>
  <si>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</si>
  <si>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</si>
  <si>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</si>
  <si>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</si>
  <si>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</si>
  <si>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</si>
  <si>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</si>
  <si>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</si>
  <si>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</si>
  <si>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</si>
  <si>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</si>
  <si>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</si>
  <si>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</si>
  <si>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</si>
  <si>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</si>
  <si>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</si>
  <si>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</si>
  <si>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</si>
  <si>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</si>
  <si>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</si>
  <si>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</si>
  <si>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</si>
  <si>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</si>
  <si>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</si>
  <si>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</si>
  <si>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</si>
  <si>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</si>
  <si>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</si>
  <si>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</si>
  <si>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</si>
  <si>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</si>
  <si>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</si>
  <si>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</si>
  <si>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</si>
  <si>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</si>
  <si>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</si>
  <si>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</si>
  <si>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</si>
  <si>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</si>
  <si>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</si>
  <si>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</si>
  <si>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</si>
  <si>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</si>
  <si>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</si>
  <si>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</si>
  <si>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</si>
  <si>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</si>
  <si>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</si>
  <si>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</si>
  <si>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</si>
  <si>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</si>
  <si>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</si>
  <si>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</si>
  <si>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</si>
  <si>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</si>
  <si>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</si>
  <si>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</si>
  <si>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</si>
  <si>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</si>
  <si>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</si>
  <si>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</si>
  <si>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</si>
  <si>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</si>
  <si>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</si>
  <si>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</si>
  <si>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</si>
  <si>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</si>
  <si>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</si>
  <si>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</si>
  <si>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</si>
  <si>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</si>
  <si>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</si>
  <si>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</si>
  <si>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</si>
  <si>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</si>
  <si>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</si>
  <si>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</si>
  <si>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</si>
  <si>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</si>
  <si>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</si>
  <si>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</si>
  <si>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</si>
  <si>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</si>
  <si>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</si>
  <si>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</si>
  <si>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</si>
  <si>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</si>
  <si>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</si>
  <si>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</si>
  <si>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</si>
  <si>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</si>
  <si>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</si>
  <si>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</si>
  <si>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</si>
  <si>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</si>
  <si>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</si>
  <si>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</si>
  <si>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</si>
  <si>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</si>
  <si>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</si>
  <si>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</si>
  <si>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</si>
  <si>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</si>
  <si>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</si>
  <si>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</si>
  <si>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</si>
  <si>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</si>
  <si>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</si>
  <si>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</si>
  <si>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</si>
  <si>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</si>
  <si>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</si>
  <si>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</si>
  <si>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</si>
  <si>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</si>
  <si>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</si>
  <si>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</si>
  <si>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</si>
  <si>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</si>
  <si>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</si>
  <si>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</si>
  <si>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</si>
  <si>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</si>
  <si>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</si>
  <si>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</si>
  <si>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</si>
  <si>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</si>
  <si>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</si>
  <si>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</si>
  <si>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</si>
  <si>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</si>
  <si>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</si>
  <si>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</si>
  <si>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</si>
  <si>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</si>
  <si>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</si>
  <si>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</si>
  <si>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</si>
  <si>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</si>
  <si>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</si>
  <si>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</si>
  <si>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</si>
  <si>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</si>
  <si>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</si>
  <si>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</si>
  <si>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</si>
  <si>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</si>
  <si>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</si>
  <si>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</si>
  <si>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</si>
  <si>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</si>
  <si>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</si>
  <si>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</si>
  <si>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</si>
  <si>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</si>
  <si>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</si>
  <si>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</si>
  <si>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</si>
  <si>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</si>
  <si>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</si>
  <si>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</si>
  <si>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</si>
  <si>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</si>
  <si>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</si>
  <si>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</si>
  <si>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</si>
  <si>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</si>
  <si>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</si>
  <si>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</si>
  <si>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</si>
  <si>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</si>
  <si>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</si>
  <si>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</si>
  <si>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</si>
  <si>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</si>
  <si>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</si>
  <si>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</si>
  <si>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</si>
  <si>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</si>
  <si>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</si>
  <si>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</si>
  <si>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</si>
  <si>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</si>
  <si>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</si>
  <si>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</si>
  <si>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</si>
  <si>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</si>
  <si>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</si>
  <si>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</si>
  <si>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</si>
  <si>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</si>
  <si>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</si>
  <si>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</si>
  <si>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</si>
  <si>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</si>
  <si>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</si>
  <si>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</si>
  <si>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</si>
  <si>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</si>
  <si>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</si>
  <si>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</si>
  <si>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</si>
  <si>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</si>
  <si>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</si>
  <si>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</si>
  <si>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</si>
  <si>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</si>
  <si>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</si>
  <si>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</si>
  <si>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</si>
  <si>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</si>
  <si>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</si>
  <si>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</si>
  <si>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</si>
  <si>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</si>
  <si>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</si>
  <si>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</si>
  <si>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</si>
  <si>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</si>
  <si>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</si>
  <si>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</si>
  <si>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</si>
  <si>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</si>
  <si>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</si>
  <si>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</si>
  <si>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</si>
  <si>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</si>
  <si>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</si>
  <si>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</si>
  <si>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</si>
  <si>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</si>
  <si>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</si>
  <si>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</si>
  <si>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</si>
  <si>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</si>
  <si>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</si>
  <si>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</si>
  <si>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</si>
  <si>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</si>
  <si>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</si>
  <si>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</si>
  <si>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</si>
  <si>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</si>
  <si>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</si>
  <si>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</si>
  <si>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</si>
  <si>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</si>
  <si>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</si>
  <si>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</si>
  <si>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</si>
  <si>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</si>
  <si>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</si>
  <si>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</si>
  <si>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</si>
  <si>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</si>
  <si>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</si>
  <si>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</si>
  <si>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</si>
  <si>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</si>
  <si>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</si>
  <si>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</si>
  <si>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</si>
  <si>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</si>
  <si>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</si>
  <si>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</si>
  <si>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</si>
  <si>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</si>
  <si>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</si>
  <si>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</si>
  <si>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</si>
  <si>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</si>
  <si>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</si>
  <si>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</si>
  <si>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</si>
  <si>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</si>
  <si>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</si>
  <si>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</si>
  <si>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</si>
  <si>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</si>
  <si>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</si>
  <si>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</si>
  <si>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</si>
  <si>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</si>
  <si>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</si>
  <si>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</si>
  <si>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</si>
  <si>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</si>
  <si>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</si>
  <si>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</si>
  <si>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</si>
  <si>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</si>
  <si>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</si>
  <si>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</si>
  <si>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</si>
  <si>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</si>
  <si>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</si>
  <si>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</si>
  <si>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</si>
  <si>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</si>
  <si>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</si>
  <si>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</si>
  <si>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</si>
  <si>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</si>
  <si>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</si>
  <si>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</si>
  <si>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</si>
  <si>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</si>
  <si>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</si>
  <si>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</si>
  <si>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</si>
  <si>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</si>
  <si>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</si>
  <si>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</si>
  <si>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</si>
  <si>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</si>
  <si>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</si>
  <si>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</si>
  <si>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</si>
  <si>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</si>
  <si>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</si>
  <si>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</si>
  <si>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</si>
  <si>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</si>
  <si>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</si>
  <si>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</si>
  <si>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</si>
  <si>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</si>
  <si>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</si>
  <si>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</si>
  <si>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</si>
  <si>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</si>
  <si>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</si>
  <si>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</si>
  <si>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</si>
  <si>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</si>
  <si>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</si>
  <si>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</si>
  <si>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</si>
  <si>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</si>
  <si>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</si>
  <si>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</si>
  <si>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</si>
  <si>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</si>
  <si>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</si>
  <si>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</si>
  <si>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</si>
  <si>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</si>
  <si>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</si>
  <si>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</si>
  <si>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</si>
  <si>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</si>
  <si>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</si>
  <si>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</si>
  <si>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</si>
  <si>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</si>
  <si>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</si>
  <si>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</si>
  <si>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</si>
  <si>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</si>
  <si>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</si>
  <si>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</si>
  <si>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</si>
  <si>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</si>
  <si>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</si>
  <si>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</si>
  <si>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</si>
  <si>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</si>
  <si>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</si>
  <si>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</si>
  <si>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</si>
  <si>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</si>
  <si>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</si>
  <si>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</si>
  <si>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</si>
  <si>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</si>
  <si>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</si>
  <si>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</si>
  <si>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</si>
  <si>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</si>
  <si>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</si>
  <si>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</si>
  <si>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</si>
  <si>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</si>
  <si>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</si>
  <si>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</si>
  <si>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</si>
  <si>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</si>
  <si>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</si>
  <si>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</si>
  <si>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</si>
  <si>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</si>
  <si>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</si>
  <si>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</si>
  <si>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</si>
  <si>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</si>
  <si>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</si>
  <si>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</si>
  <si>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</si>
  <si>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</si>
  <si>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</si>
  <si>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</si>
  <si>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</si>
  <si>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</si>
  <si>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</si>
  <si>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</si>
  <si>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</si>
  <si>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</si>
  <si>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</si>
  <si>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</si>
  <si>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</si>
  <si>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</si>
  <si>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</si>
  <si>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</si>
  <si>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</si>
  <si>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</si>
  <si>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</si>
  <si>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</si>
  <si>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</si>
  <si>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</si>
  <si>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</si>
  <si>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</si>
  <si>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</si>
  <si>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</si>
  <si>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</si>
  <si>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</si>
  <si>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</si>
  <si>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</si>
  <si>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</si>
  <si>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</si>
  <si>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</si>
  <si>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</si>
  <si>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</si>
  <si>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</si>
  <si>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</si>
  <si>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</si>
  <si>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</si>
  <si>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</si>
  <si>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</si>
  <si>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</si>
  <si>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</si>
  <si>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</si>
  <si>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</si>
  <si>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</si>
  <si>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</si>
  <si>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</si>
  <si>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</si>
  <si>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</si>
  <si>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</si>
  <si>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</si>
  <si>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</si>
  <si>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</si>
  <si>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</si>
  <si>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</si>
  <si>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</si>
  <si>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</si>
  <si>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</si>
  <si>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</si>
  <si>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</si>
  <si>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</si>
  <si>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</si>
  <si>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</si>
  <si>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</si>
  <si>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</si>
  <si>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</si>
  <si>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</si>
  <si>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</si>
  <si>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</si>
  <si>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</si>
  <si>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</si>
  <si>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</si>
  <si>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</si>
  <si>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</si>
  <si>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</si>
  <si>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</si>
  <si>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</si>
  <si>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</si>
  <si>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</si>
  <si>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</si>
  <si>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</si>
  <si>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</si>
  <si>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</si>
  <si>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</si>
  <si>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</si>
  <si>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</si>
  <si>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</si>
  <si>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</si>
  <si>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</si>
  <si>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</si>
  <si>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</si>
  <si>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</si>
  <si>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</si>
  <si>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</si>
  <si>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</si>
  <si>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</si>
  <si>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</si>
  <si>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</si>
  <si>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</si>
  <si>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</si>
  <si>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</si>
  <si>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</si>
  <si>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</si>
  <si>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</si>
  <si>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</si>
  <si>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</si>
  <si>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</si>
  <si>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</si>
  <si>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</si>
  <si>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</si>
  <si>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</si>
  <si>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</si>
  <si>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</si>
  <si>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</si>
  <si>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</si>
  <si>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</si>
  <si>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</si>
  <si>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</si>
  <si>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</si>
  <si>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</si>
  <si>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</si>
  <si>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</si>
  <si>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</si>
  <si>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</si>
  <si>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</si>
  <si>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</si>
  <si>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</si>
  <si>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</si>
  <si>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</si>
  <si>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</si>
  <si>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</si>
  <si>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</si>
  <si>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</si>
  <si>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</si>
  <si>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</si>
  <si>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</si>
  <si>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</si>
  <si>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</si>
  <si>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</si>
  <si>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</si>
  <si>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</si>
  <si>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</si>
  <si>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</si>
  <si>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</si>
  <si>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</si>
  <si>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</si>
  <si>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</si>
  <si>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</si>
  <si>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</si>
  <si>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</si>
  <si>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</si>
  <si>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</si>
  <si>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</si>
  <si>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</si>
  <si>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</si>
  <si>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</si>
  <si>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</si>
  <si>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</si>
  <si>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</si>
  <si>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</si>
  <si>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</si>
  <si>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</si>
  <si>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</si>
  <si>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</si>
  <si>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</si>
  <si>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</si>
  <si>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</si>
  <si>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</si>
  <si>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</si>
  <si>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</si>
  <si>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</si>
  <si>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</si>
  <si>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</si>
  <si>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</si>
  <si>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</si>
  <si>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</si>
  <si>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</si>
  <si>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</si>
  <si>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</si>
  <si>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</si>
  <si>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</si>
  <si>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</si>
  <si>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</si>
  <si>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</si>
  <si>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</si>
  <si>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</si>
  <si>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</si>
  <si>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</si>
  <si>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</si>
  <si>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</si>
  <si>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</si>
  <si>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</si>
  <si>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</si>
  <si>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</si>
  <si>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</si>
  <si>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</si>
  <si>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</si>
  <si>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</si>
  <si>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</si>
  <si>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</si>
  <si>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</si>
  <si>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</si>
  <si>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</si>
  <si>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</si>
  <si>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</si>
  <si>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</si>
  <si>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</si>
  <si>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</si>
  <si>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</si>
  <si>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</si>
  <si>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</si>
  <si>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</si>
  <si>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</si>
  <si>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</si>
  <si>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</si>
  <si>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</si>
  <si>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</si>
  <si>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</si>
  <si>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</si>
  <si>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</si>
  <si>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</si>
  <si>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</si>
  <si>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</si>
  <si>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</si>
  <si>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</si>
  <si>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</si>
  <si>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</si>
  <si>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</si>
  <si>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</si>
  <si>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</si>
  <si>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</si>
  <si>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</si>
  <si>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</si>
  <si>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</si>
  <si>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</si>
  <si>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</si>
  <si>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</si>
  <si>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</si>
  <si>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</si>
  <si>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</si>
  <si>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</si>
  <si>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</si>
  <si>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</si>
  <si>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</si>
  <si>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</si>
  <si>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</si>
  <si>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</si>
  <si>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</si>
  <si>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</si>
  <si>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</si>
  <si>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</si>
  <si>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</si>
  <si>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</si>
  <si>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</si>
  <si>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</si>
  <si>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</si>
  <si>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</si>
  <si>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</si>
  <si>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</si>
  <si>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</si>
  <si>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</si>
  <si>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</si>
  <si>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</si>
  <si>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</si>
  <si>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</si>
  <si>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</si>
  <si>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</si>
  <si>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</si>
  <si>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</si>
  <si>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</si>
  <si>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</si>
  <si>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</si>
  <si>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</si>
  <si>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</si>
  <si>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</si>
  <si>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</si>
  <si>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</si>
  <si>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</si>
  <si>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</si>
  <si>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</si>
  <si>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</si>
  <si>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</si>
  <si>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</si>
  <si>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</si>
  <si>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</si>
  <si>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</si>
  <si>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</si>
  <si>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</si>
  <si>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</si>
  <si>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</si>
  <si>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</si>
  <si>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</si>
  <si>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</si>
  <si>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</si>
  <si>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</si>
  <si>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</si>
  <si>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</si>
  <si>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</si>
  <si>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</si>
  <si>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</si>
  <si>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</si>
  <si>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</si>
  <si>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</si>
  <si>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</si>
  <si>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</si>
  <si>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</si>
  <si>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</si>
  <si>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</si>
  <si>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</si>
  <si>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</si>
  <si>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</si>
  <si>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</si>
  <si>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</si>
  <si>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</si>
  <si>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</si>
  <si>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</si>
  <si>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</si>
  <si>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</si>
  <si>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</si>
  <si>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</si>
  <si>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</si>
  <si>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</si>
  <si>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</si>
  <si>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</si>
  <si>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</si>
  <si>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</si>
  <si>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</si>
  <si>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</si>
  <si>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</si>
  <si>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</si>
  <si>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</si>
  <si>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</si>
  <si>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</si>
  <si>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</si>
  <si>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</si>
  <si>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</si>
  <si>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</si>
  <si>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</si>
  <si>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</si>
  <si>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</si>
  <si>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</si>
  <si>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</si>
  <si>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</si>
  <si>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</si>
  <si>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</si>
  <si>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</si>
  <si>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</si>
  <si>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</si>
  <si>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</si>
  <si>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</si>
  <si>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</si>
  <si>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</si>
  <si>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</si>
  <si>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</si>
  <si>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</si>
  <si>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</si>
  <si>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</si>
  <si>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</si>
  <si>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</si>
  <si>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</si>
  <si>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</si>
  <si>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</si>
  <si>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</si>
  <si>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</si>
  <si>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</si>
  <si>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</si>
  <si>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</si>
  <si>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</si>
  <si>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</si>
  <si>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</si>
  <si>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</si>
  <si>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</si>
  <si>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</si>
  <si>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</si>
  <si>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</si>
  <si>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</si>
  <si>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</si>
  <si>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</si>
  <si>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</si>
  <si>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</si>
  <si>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</si>
  <si>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</si>
  <si>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</si>
  <si>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</si>
  <si>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</si>
  <si>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</si>
  <si>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</si>
  <si>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</si>
  <si>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</si>
  <si>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</si>
  <si>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</si>
  <si>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</si>
  <si>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</si>
  <si>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</si>
  <si>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</si>
  <si>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</si>
  <si>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</si>
  <si>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</si>
  <si>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</si>
  <si>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</si>
  <si>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</si>
  <si>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</si>
  <si>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</si>
  <si>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</si>
  <si>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</si>
  <si>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</si>
  <si>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</si>
  <si>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</si>
  <si>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</si>
  <si>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</si>
  <si>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</si>
  <si>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</si>
  <si>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</si>
  <si>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</si>
  <si>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</si>
  <si>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</si>
  <si>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</si>
  <si>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</si>
  <si>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</si>
  <si>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</si>
  <si>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</si>
  <si>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</si>
  <si>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</si>
  <si>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</si>
  <si>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</si>
  <si>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</si>
  <si>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</si>
  <si>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</si>
  <si>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</si>
  <si>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</si>
  <si>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</si>
  <si>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</si>
  <si>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</si>
  <si>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</si>
  <si>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</si>
  <si>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</si>
  <si>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</si>
  <si>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</si>
  <si>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</si>
  <si>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</si>
  <si>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</si>
  <si>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</si>
  <si>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</si>
  <si>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</si>
  <si>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</si>
  <si>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</si>
  <si>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</si>
  <si>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</si>
  <si>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</si>
  <si>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</si>
  <si>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</si>
  <si>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</si>
  <si>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</si>
  <si>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</si>
  <si>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</si>
  <si>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</si>
  <si>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</si>
  <si>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</si>
  <si>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</si>
  <si>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</si>
  <si>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</si>
  <si>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</si>
  <si>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</si>
  <si>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</si>
  <si>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</si>
  <si>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</si>
  <si>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</si>
  <si>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</si>
  <si>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</si>
  <si>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</si>
  <si>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</si>
  <si>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</si>
  <si>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</si>
  <si>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</si>
  <si>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</si>
  <si>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</si>
  <si>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</si>
  <si>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</si>
  <si>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</si>
  <si>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</si>
  <si>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</si>
  <si>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</si>
  <si>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</si>
  <si>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</si>
  <si>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</si>
  <si>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</si>
  <si>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</si>
  <si>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</si>
  <si>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</si>
  <si>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</si>
  <si>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</si>
  <si>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</si>
  <si>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</si>
  <si>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</si>
  <si>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</si>
  <si>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</si>
  <si>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</si>
  <si>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</si>
  <si>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</si>
  <si>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</si>
  <si>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</si>
  <si>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</si>
  <si>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</si>
  <si>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</si>
  <si>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</si>
  <si>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</si>
  <si>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</si>
  <si>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</si>
  <si>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</si>
  <si>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</si>
  <si>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</si>
  <si>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</si>
  <si>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</si>
  <si>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</si>
  <si>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</si>
  <si>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</si>
  <si>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</si>
  <si>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</si>
  <si>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</si>
  <si>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</si>
  <si>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</si>
  <si>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</si>
  <si>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</si>
  <si>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</si>
  <si>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</si>
  <si>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</si>
  <si>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</si>
  <si>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</si>
  <si>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</si>
  <si>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</si>
  <si>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</si>
  <si>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</si>
  <si>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</si>
  <si>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</si>
  <si>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</si>
  <si>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</si>
  <si>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</si>
  <si>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</si>
  <si>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</si>
  <si>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</si>
  <si>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</si>
  <si>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</si>
  <si>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</si>
  <si>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</si>
  <si>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</si>
  <si>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</si>
  <si>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</si>
  <si>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</si>
  <si>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</si>
  <si>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</si>
  <si>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</si>
  <si>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</si>
  <si>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</si>
  <si>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</si>
  <si>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</si>
  <si>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</si>
  <si>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</si>
  <si>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</si>
  <si>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</si>
  <si>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</si>
  <si>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</si>
  <si>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</si>
  <si>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</si>
  <si>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</si>
  <si>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</si>
  <si>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</si>
  <si>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</si>
  <si>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</si>
  <si>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</si>
  <si>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</si>
  <si>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</si>
  <si>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</si>
  <si>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</si>
  <si>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</si>
  <si>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</si>
  <si>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</si>
  <si>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</si>
  <si>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</si>
  <si>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</si>
  <si>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</si>
  <si>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</si>
  <si>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</si>
  <si>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</si>
  <si>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</si>
  <si>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</si>
  <si>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</si>
  <si>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</si>
  <si>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</si>
  <si>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</si>
  <si>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</si>
  <si>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</si>
  <si>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</si>
  <si>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</si>
  <si>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</si>
  <si>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</si>
  <si>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</si>
  <si>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</si>
  <si>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</si>
  <si>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</si>
  <si>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</si>
  <si>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</si>
  <si>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</si>
  <si>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</si>
  <si>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</si>
  <si>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</si>
  <si>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</si>
  <si>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</si>
  <si>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</si>
  <si>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</si>
  <si>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</si>
  <si>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</si>
  <si>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</si>
  <si>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</si>
  <si>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</si>
  <si>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</si>
  <si>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</si>
  <si>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</si>
  <si>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</si>
  <si>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</si>
  <si>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</si>
  <si>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</si>
  <si>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</si>
  <si>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</si>
  <si>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</si>
  <si>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</si>
  <si>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</si>
  <si>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</si>
  <si>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</si>
  <si>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</si>
  <si>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</si>
  <si>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</si>
  <si>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</si>
  <si>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</si>
  <si>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</si>
  <si>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</si>
  <si>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</si>
  <si>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</si>
  <si>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</si>
  <si>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</si>
  <si>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</si>
  <si>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</si>
  <si>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</si>
  <si>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</si>
  <si>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</si>
  <si>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</si>
  <si>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</si>
  <si>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</si>
  <si>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</si>
  <si>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</si>
  <si>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</si>
  <si>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</si>
  <si>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</si>
  <si>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</si>
  <si>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</si>
  <si>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</si>
  <si>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</si>
  <si>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</si>
  <si>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</si>
  <si>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</si>
  <si>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</si>
  <si>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</si>
  <si>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</si>
  <si>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</si>
  <si>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</si>
  <si>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</si>
  <si>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</si>
  <si>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</si>
  <si>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</si>
  <si>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</si>
  <si>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</si>
  <si>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</si>
  <si>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</si>
  <si>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</si>
  <si>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</si>
  <si>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</si>
  <si>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</si>
  <si>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</si>
  <si>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</si>
  <si>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</si>
  <si>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</si>
  <si>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</si>
  <si>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</si>
  <si>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</si>
  <si>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</si>
  <si>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</si>
  <si>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</si>
  <si>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</si>
  <si>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</si>
  <si>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</si>
  <si>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</si>
  <si>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</si>
  <si>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</si>
  <si>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</si>
  <si>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</si>
  <si>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</si>
  <si>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</si>
  <si>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</si>
  <si>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</si>
  <si>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</si>
  <si>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</si>
  <si>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</si>
  <si>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</si>
  <si>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</si>
  <si>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</si>
  <si>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</si>
  <si>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</si>
  <si>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</si>
  <si>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</si>
  <si>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</si>
  <si>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</si>
  <si>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</si>
  <si>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</si>
  <si>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</si>
  <si>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</si>
  <si>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</si>
  <si>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</si>
  <si>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</si>
  <si>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</si>
  <si>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</si>
  <si>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</si>
  <si>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</si>
  <si>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</si>
  <si>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</si>
  <si>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</si>
  <si>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</si>
  <si>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</si>
  <si>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</si>
  <si>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</si>
  <si>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</si>
  <si>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</si>
  <si>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</si>
  <si>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</si>
  <si>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</si>
  <si>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</si>
  <si>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</si>
  <si>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</si>
  <si>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</si>
  <si>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</si>
  <si>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</si>
  <si>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</si>
  <si>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</si>
  <si>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</si>
  <si>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</si>
  <si>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</si>
  <si>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</si>
  <si>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</si>
  <si>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</si>
  <si>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</si>
  <si>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</si>
  <si>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</si>
  <si>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</si>
  <si>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</si>
  <si>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</si>
  <si>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</si>
  <si>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</si>
  <si>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</si>
  <si>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</si>
  <si>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</si>
  <si>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</si>
  <si>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</si>
  <si>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</si>
  <si>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</si>
  <si>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</si>
  <si>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</si>
  <si>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</si>
  <si>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</si>
  <si>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</si>
  <si>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</si>
  <si>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</si>
  <si>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</si>
  <si>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</si>
  <si>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</si>
  <si>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</si>
  <si>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</si>
  <si>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</si>
  <si>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</si>
  <si>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</si>
  <si>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</si>
  <si>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</si>
  <si>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</si>
  <si>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</si>
  <si>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</si>
  <si>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</si>
  <si>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</si>
  <si>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</si>
  <si>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</si>
  <si>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</si>
  <si>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</si>
  <si>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</si>
  <si>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</si>
  <si>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</si>
  <si>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</si>
  <si>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</si>
  <si>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</si>
  <si>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</si>
  <si>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</si>
  <si>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</si>
  <si>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</si>
  <si>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</si>
  <si>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</si>
  <si>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</si>
  <si>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</si>
  <si>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</si>
  <si>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</si>
  <si>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</si>
  <si>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</si>
  <si>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</si>
  <si>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</si>
  <si>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</si>
  <si>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</si>
  <si>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</si>
  <si>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</si>
  <si>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</si>
  <si>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</si>
  <si>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</si>
  <si>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</si>
  <si>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</si>
  <si>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</si>
  <si>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</si>
  <si>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</si>
  <si>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</si>
  <si>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</si>
  <si>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</si>
  <si>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</si>
  <si>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</si>
  <si>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</si>
  <si>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</si>
  <si>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</si>
  <si>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</si>
  <si>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</si>
  <si>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</si>
  <si>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</si>
  <si>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</si>
  <si>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</si>
  <si>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</si>
  <si>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</si>
  <si>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</si>
  <si>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</si>
  <si>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</si>
  <si>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</si>
  <si>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</si>
  <si>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</si>
  <si>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</si>
  <si>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</si>
  <si>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</si>
  <si>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</si>
  <si>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</si>
  <si>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</si>
  <si>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</si>
  <si>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</si>
  <si>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</si>
  <si>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</si>
  <si>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</si>
  <si>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</si>
  <si>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</si>
  <si>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</si>
  <si>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</si>
  <si>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</si>
  <si>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</si>
  <si>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</si>
  <si>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</si>
  <si>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</si>
  <si>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</si>
  <si>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</si>
  <si>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</si>
  <si>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</si>
  <si>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</si>
  <si>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</si>
  <si>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</si>
  <si>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</si>
  <si>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</si>
  <si>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</si>
  <si>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</si>
  <si>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</si>
  <si>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</si>
  <si>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</si>
  <si>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</si>
  <si>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</si>
  <si>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</si>
  <si>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</si>
  <si>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</si>
  <si>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</si>
  <si>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</si>
  <si>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</si>
  <si>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</si>
  <si>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</si>
  <si>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</si>
  <si>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</si>
  <si>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</si>
  <si>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</si>
  <si>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</si>
  <si>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</si>
  <si>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</si>
  <si>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</si>
  <si>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</si>
  <si>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</si>
  <si>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</si>
  <si>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</si>
  <si>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</si>
  <si>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</si>
  <si>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</si>
  <si>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</si>
  <si>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</si>
  <si>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</si>
  <si>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</si>
  <si>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</si>
  <si>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</si>
  <si>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</si>
  <si>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</si>
  <si>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</si>
  <si>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</si>
  <si>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</si>
  <si>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</si>
  <si>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</si>
  <si>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</si>
  <si>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</si>
  <si>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</si>
  <si>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</si>
  <si>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</si>
  <si>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</si>
  <si>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</si>
  <si>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</si>
  <si>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</si>
  <si>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</si>
  <si>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</si>
  <si>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</si>
  <si>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</si>
  <si>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</si>
  <si>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</si>
  <si>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</si>
  <si>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</si>
  <si>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</si>
  <si>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</si>
  <si>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</si>
  <si>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</si>
  <si>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</si>
  <si>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</si>
  <si>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</si>
  <si>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</si>
  <si>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</si>
  <si>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</si>
  <si>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</si>
  <si>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</si>
  <si>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</si>
  <si>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</si>
  <si>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</si>
  <si>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</si>
  <si>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</si>
  <si>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</si>
  <si>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</si>
  <si>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</si>
  <si>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</si>
  <si>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</si>
  <si>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</si>
  <si>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</si>
  <si>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</si>
  <si>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</si>
  <si>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</si>
  <si>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</si>
  <si>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</si>
  <si>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</si>
  <si>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</si>
  <si>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</si>
  <si>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</si>
  <si>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</si>
  <si>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</si>
  <si>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</si>
  <si>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</si>
  <si>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</si>
  <si>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</si>
  <si>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</si>
  <si>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</si>
  <si>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</si>
  <si>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</si>
  <si>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</si>
  <si>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</si>
  <si>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</si>
  <si>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</si>
  <si>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</si>
  <si>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</si>
  <si>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</si>
  <si>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</si>
  <si>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</si>
  <si>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</si>
  <si>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</si>
  <si>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</si>
  <si>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</si>
  <si>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</si>
  <si>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</si>
  <si>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</si>
  <si>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</si>
  <si>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</si>
  <si>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</si>
  <si>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</si>
  <si>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</si>
  <si>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</si>
  <si>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</si>
  <si>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</si>
  <si>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</si>
  <si>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</si>
  <si>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</si>
  <si>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</si>
  <si>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</si>
  <si>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</si>
  <si>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</si>
  <si>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</si>
  <si>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</si>
  <si>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</si>
  <si>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</si>
  <si>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</si>
  <si>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</si>
  <si>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</si>
  <si>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</si>
  <si>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</si>
  <si>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</si>
  <si>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</si>
  <si>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</si>
  <si>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</si>
  <si>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</si>
  <si>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</si>
  <si>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</si>
  <si>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</si>
  <si>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</si>
  <si>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</si>
  <si>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</si>
  <si>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</si>
  <si>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</si>
  <si>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</si>
  <si>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</si>
  <si>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</si>
  <si>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</si>
  <si>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</si>
  <si>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</si>
  <si>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</si>
  <si>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</si>
  <si>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</si>
  <si>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</si>
  <si>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</si>
  <si>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</si>
  <si>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</si>
  <si>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</si>
  <si>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</si>
  <si>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</si>
  <si>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</si>
  <si>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</si>
  <si>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</si>
  <si>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</si>
  <si>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</si>
  <si>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</si>
  <si>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</si>
  <si>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</si>
  <si>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</si>
  <si>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</si>
  <si>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</si>
  <si>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</si>
  <si>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</si>
  <si>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</si>
  <si>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</si>
  <si>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</si>
  <si>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</si>
  <si>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</si>
  <si>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</si>
  <si>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</si>
  <si>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</si>
  <si>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</si>
  <si>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</si>
  <si>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</si>
  <si>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</si>
  <si>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</si>
  <si>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</si>
  <si>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</si>
  <si>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</si>
  <si>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</si>
  <si>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</si>
  <si>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</si>
  <si>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</si>
  <si>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</si>
  <si>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</si>
  <si>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</si>
  <si>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</si>
  <si>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</si>
  <si>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</si>
  <si>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</si>
  <si>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</si>
  <si>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</si>
  <si>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</si>
  <si>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</si>
  <si>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</si>
  <si>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</si>
  <si>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</si>
  <si>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</si>
  <si>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</si>
  <si>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</si>
  <si>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</si>
  <si>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</si>
  <si>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</si>
  <si>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</si>
  <si>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</si>
  <si>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</si>
  <si>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</si>
  <si>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</si>
  <si>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</si>
  <si>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</si>
  <si>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</si>
  <si>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</si>
  <si>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</si>
  <si>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</si>
  <si>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</si>
  <si>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</si>
  <si>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</si>
  <si>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</si>
  <si>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</si>
  <si>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</si>
  <si>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</si>
  <si>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</si>
  <si>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</si>
  <si>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</si>
  <si>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</si>
  <si>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</si>
  <si>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</si>
  <si>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</si>
  <si>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</si>
  <si>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</si>
  <si>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</si>
  <si>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</si>
  <si>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</si>
  <si>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</si>
  <si>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</si>
  <si>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</si>
  <si>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</si>
  <si>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</si>
  <si>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</si>
  <si>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</si>
  <si>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</si>
  <si>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</si>
  <si>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</si>
  <si>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</si>
  <si>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</si>
  <si>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</si>
  <si>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</si>
  <si>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</si>
  <si>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</si>
  <si>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</si>
  <si>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</si>
  <si>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</si>
  <si>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</si>
  <si>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</si>
  <si>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</si>
  <si>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</si>
  <si>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</si>
  <si>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</si>
  <si>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</si>
  <si>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</si>
  <si>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</si>
  <si>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</si>
  <si>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</si>
  <si>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</si>
  <si>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</si>
  <si>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</si>
  <si>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</si>
  <si>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</si>
  <si>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</si>
  <si>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</si>
  <si>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</si>
  <si>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</si>
  <si>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</si>
  <si>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</si>
  <si>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</si>
  <si>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</si>
  <si>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</si>
  <si>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</si>
  <si>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</si>
  <si>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</si>
  <si>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</si>
  <si>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</si>
  <si>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</si>
  <si>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</si>
  <si>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</si>
  <si>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</si>
  <si>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</si>
  <si>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</si>
  <si>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</si>
  <si>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</si>
  <si>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</si>
  <si>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</si>
  <si>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</si>
  <si>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</si>
  <si>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</si>
  <si>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</si>
  <si>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</si>
  <si>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</si>
  <si>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</si>
  <si>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</si>
  <si>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</si>
  <si>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</si>
  <si>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</si>
  <si>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</si>
  <si>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</si>
  <si>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</si>
  <si>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</si>
  <si>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</si>
  <si>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</si>
  <si>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</si>
  <si>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</si>
  <si>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</si>
  <si>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</si>
  <si>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</si>
  <si>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</si>
  <si>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</si>
  <si>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</si>
  <si>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</si>
  <si>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</si>
  <si>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</si>
  <si>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</si>
  <si>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</si>
  <si>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</si>
  <si>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</si>
  <si>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</si>
  <si>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</si>
  <si>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</si>
  <si>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</si>
  <si>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</si>
  <si>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</si>
  <si>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</si>
  <si>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</si>
  <si>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</si>
  <si>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</si>
  <si>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</si>
  <si>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</si>
  <si>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</si>
  <si>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</si>
  <si>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</si>
  <si>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</si>
  <si>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</si>
  <si>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</si>
  <si>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</si>
  <si>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</si>
  <si>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</si>
  <si>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</si>
  <si>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</si>
  <si>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</si>
  <si>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</si>
  <si>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</si>
  <si>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</si>
  <si>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</si>
  <si>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</si>
  <si>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</si>
  <si>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</si>
  <si>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</si>
  <si>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</si>
  <si>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</si>
  <si>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</si>
  <si>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</si>
  <si>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</si>
  <si>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</si>
  <si>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</si>
  <si>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</si>
  <si>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</si>
  <si>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</si>
  <si>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</si>
  <si>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</si>
  <si>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</si>
  <si>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</si>
  <si>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</si>
  <si>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</si>
  <si>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</si>
  <si>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</si>
  <si>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</si>
  <si>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</si>
  <si>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</si>
  <si>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</si>
  <si>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</si>
  <si>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</si>
  <si>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</si>
  <si>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</si>
  <si>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</si>
  <si>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</si>
  <si>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</si>
  <si>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</si>
  <si>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</si>
  <si>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</si>
  <si>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</si>
  <si>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</si>
  <si>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</si>
  <si>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</si>
  <si>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</si>
  <si>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</si>
  <si>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</si>
  <si>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</si>
  <si>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</si>
  <si>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</si>
  <si>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</si>
  <si>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</si>
  <si>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</si>
  <si>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</si>
  <si>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</si>
  <si>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</si>
  <si>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</si>
  <si>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</si>
  <si>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</si>
  <si>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</si>
  <si>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</si>
  <si>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</si>
  <si>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</si>
  <si>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</si>
  <si>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</si>
  <si>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</si>
  <si>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</si>
  <si>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</si>
  <si>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</si>
  <si>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</si>
  <si>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</si>
  <si>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</si>
  <si>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</si>
  <si>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</si>
  <si>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</si>
  <si>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</si>
  <si>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</si>
  <si>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</si>
  <si>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</si>
  <si>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</si>
  <si>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</si>
  <si>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</si>
  <si>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</si>
  <si>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</si>
  <si>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</si>
  <si>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</si>
  <si>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</si>
  <si>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</si>
  <si>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</si>
  <si>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</si>
  <si>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</si>
  <si>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</si>
  <si>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</si>
  <si>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</si>
  <si>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</si>
  <si>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</si>
  <si>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</si>
  <si>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</si>
  <si>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</si>
  <si>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</si>
  <si>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</si>
  <si>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</si>
  <si>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</si>
  <si>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</si>
  <si>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</si>
  <si>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</si>
  <si>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</si>
  <si>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</si>
  <si>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</si>
  <si>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</si>
  <si>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</si>
  <si>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</si>
  <si>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</si>
  <si>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</si>
  <si>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</si>
  <si>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</si>
  <si>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</si>
  <si>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</si>
  <si>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</si>
  <si>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</si>
  <si>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</si>
  <si>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</si>
  <si>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</si>
  <si>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</si>
  <si>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</si>
  <si>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</si>
  <si>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</si>
  <si>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</si>
  <si>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</si>
  <si>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</si>
  <si>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</si>
  <si>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</si>
  <si>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</si>
  <si>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</si>
  <si>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</si>
  <si>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</si>
  <si>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</si>
  <si>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</si>
  <si>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</si>
  <si>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</si>
  <si>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</si>
  <si>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</si>
  <si>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</si>
  <si>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</si>
  <si>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</si>
  <si>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</si>
  <si>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</si>
  <si>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</si>
  <si>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</si>
  <si>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</si>
  <si>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</si>
  <si>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</si>
  <si>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</si>
  <si>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</si>
  <si>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</si>
  <si>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</si>
  <si>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</si>
  <si>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</si>
  <si>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</si>
  <si>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</si>
  <si>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</si>
  <si>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</si>
  <si>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</si>
  <si>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</si>
  <si>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</si>
  <si>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</si>
  <si>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</si>
  <si>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</si>
  <si>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</si>
  <si>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</si>
  <si>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</si>
  <si>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</si>
  <si>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</si>
  <si>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</si>
  <si>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</si>
  <si>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</si>
  <si>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</si>
  <si>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</si>
  <si>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</si>
  <si>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</si>
  <si>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</si>
  <si>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</si>
  <si>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</si>
  <si>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</si>
  <si>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</si>
  <si>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</si>
  <si>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</si>
  <si>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</si>
  <si>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</si>
  <si>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</si>
  <si>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</si>
  <si>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</si>
  <si>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</si>
  <si>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</si>
  <si>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</si>
  <si>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</si>
  <si>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</si>
  <si>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</si>
  <si>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</si>
  <si>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</si>
  <si>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</si>
  <si>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</si>
  <si>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</si>
  <si>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</si>
  <si>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</si>
  <si>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</si>
  <si>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</si>
  <si>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</si>
  <si>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</si>
  <si>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</si>
  <si>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</si>
  <si>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</si>
  <si>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</si>
  <si>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</si>
  <si>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</si>
  <si>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</si>
  <si>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</si>
  <si>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</si>
  <si>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</si>
  <si>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</si>
  <si>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</si>
  <si>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</si>
  <si>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</si>
  <si>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</si>
  <si>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</si>
  <si>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</si>
  <si>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</si>
  <si>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</si>
  <si>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</si>
  <si>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</si>
  <si>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</si>
  <si>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</si>
  <si>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</si>
  <si>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</si>
  <si>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</si>
  <si>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</si>
  <si>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</si>
  <si>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</si>
  <si>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</si>
  <si>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</si>
  <si>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</si>
  <si>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</si>
  <si>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</si>
  <si>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</si>
  <si>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</si>
  <si>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</si>
  <si>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</si>
  <si>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</si>
  <si>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</si>
  <si>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</si>
  <si>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</si>
  <si>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</si>
  <si>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</si>
  <si>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</si>
  <si>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</si>
  <si>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</si>
  <si>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</si>
  <si>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</si>
  <si>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</si>
  <si>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</si>
  <si>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</si>
  <si>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</si>
  <si>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</si>
  <si>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</si>
  <si>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</si>
  <si>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</si>
  <si>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</si>
  <si>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</si>
  <si>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</si>
  <si>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</si>
  <si>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</si>
  <si>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</si>
  <si>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</si>
  <si>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</si>
  <si>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</si>
  <si>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</si>
  <si>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</si>
  <si>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</si>
  <si>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</si>
  <si>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</si>
  <si>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</si>
  <si>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</si>
  <si>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</si>
  <si>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</si>
  <si>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</si>
  <si>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</si>
  <si>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</si>
  <si>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</si>
  <si>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</si>
  <si>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</si>
  <si>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</si>
  <si>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</si>
  <si>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</si>
  <si>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</si>
  <si>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</si>
  <si>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</si>
  <si>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</si>
  <si>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</si>
  <si>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</si>
  <si>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</si>
  <si>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</si>
  <si>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</si>
  <si>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</si>
  <si>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</si>
  <si>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</si>
  <si>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</si>
  <si>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</si>
  <si>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</si>
  <si>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</si>
  <si>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</si>
  <si>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</si>
  <si>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</si>
  <si>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</si>
  <si>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</si>
  <si>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</si>
  <si>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</si>
  <si>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</si>
  <si>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</si>
  <si>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</si>
  <si>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</si>
  <si>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</si>
  <si>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</si>
  <si>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</si>
  <si>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</si>
  <si>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</si>
  <si>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</si>
  <si>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</si>
  <si>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</si>
  <si>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</si>
  <si>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</si>
  <si>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</si>
  <si>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</si>
  <si>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</si>
  <si>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</si>
  <si>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</si>
  <si>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</si>
  <si>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</si>
  <si>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</si>
  <si>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</si>
  <si>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</si>
  <si>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</si>
  <si>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</si>
  <si>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</si>
  <si>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</si>
  <si>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</si>
  <si>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</si>
  <si>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</si>
  <si>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</si>
  <si>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</si>
  <si>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</si>
  <si>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</si>
  <si>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</si>
  <si>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</si>
  <si>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</si>
  <si>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</si>
  <si>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</si>
  <si>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</si>
  <si>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</si>
  <si>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</si>
  <si>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</si>
  <si>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</si>
  <si>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</si>
  <si>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</si>
  <si>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</si>
  <si>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</si>
  <si>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</si>
  <si>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</si>
  <si>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</si>
  <si>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</si>
  <si>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</si>
  <si>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</si>
  <si>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</si>
  <si>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</si>
  <si>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</si>
  <si>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</si>
  <si>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</si>
  <si>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</si>
  <si>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</si>
  <si>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</si>
  <si>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</si>
  <si>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</si>
  <si>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</si>
  <si>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</si>
  <si>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</si>
  <si>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</si>
  <si>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</si>
  <si>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</si>
  <si>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</si>
  <si>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</si>
  <si>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</si>
  <si>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</si>
  <si>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</si>
  <si>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</si>
  <si>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</si>
  <si>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</si>
  <si>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</si>
  <si>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</si>
  <si>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</si>
  <si>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</si>
  <si>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</si>
  <si>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</si>
  <si>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</si>
  <si>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</si>
  <si>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</si>
  <si>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</si>
  <si>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</si>
  <si>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</si>
  <si>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</si>
  <si>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</si>
  <si>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</si>
  <si>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</si>
  <si>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</si>
  <si>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</si>
  <si>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</si>
  <si>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</si>
  <si>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</si>
  <si>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</si>
  <si>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</si>
  <si>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</si>
  <si>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</si>
  <si>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</si>
  <si>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</si>
  <si>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</si>
  <si>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</si>
  <si>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</si>
  <si>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</si>
  <si>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</si>
  <si>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</si>
  <si>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</si>
  <si>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</si>
  <si>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</si>
  <si>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</si>
  <si>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</si>
  <si>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</si>
  <si>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</si>
  <si>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</si>
  <si>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</si>
  <si>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</si>
  <si>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</si>
  <si>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</si>
  <si>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</si>
  <si>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</si>
  <si>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</si>
  <si>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</si>
  <si>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</si>
  <si>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</si>
  <si>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</si>
  <si>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</si>
  <si>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</si>
  <si>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</si>
  <si>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</si>
  <si>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</si>
  <si>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</si>
  <si>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</si>
  <si>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</si>
  <si>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</si>
  <si>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</si>
  <si>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</si>
  <si>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</si>
  <si>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</si>
  <si>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</si>
  <si>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</si>
  <si>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</si>
  <si>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</si>
  <si>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</si>
  <si>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</si>
  <si>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</si>
  <si>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</si>
  <si>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</si>
  <si>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</si>
  <si>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</si>
  <si>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</si>
  <si>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</si>
  <si>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</si>
  <si>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</si>
  <si>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</si>
  <si>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</si>
  <si>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</si>
  <si>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</si>
  <si>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</si>
  <si>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</si>
  <si>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</si>
  <si>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</si>
  <si>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</si>
  <si>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</si>
  <si>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</si>
  <si>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</si>
  <si>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</si>
  <si>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</si>
  <si>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</si>
  <si>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</si>
  <si>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</si>
  <si>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</si>
  <si>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</si>
  <si>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</si>
  <si>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</si>
  <si>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</si>
  <si>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</si>
  <si>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</si>
  <si>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</si>
  <si>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</si>
  <si>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</si>
  <si>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</si>
  <si>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</si>
  <si>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</si>
  <si>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</si>
  <si>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</si>
  <si>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</si>
  <si>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</si>
  <si>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</si>
  <si>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</si>
  <si>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</si>
  <si>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</si>
  <si>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</si>
  <si>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</si>
  <si>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</si>
  <si>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</si>
  <si>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</si>
  <si>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</si>
  <si>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</si>
  <si>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</si>
  <si>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</si>
  <si>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</si>
  <si>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</si>
  <si>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</si>
  <si>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</si>
  <si>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</si>
  <si>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</si>
  <si>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</si>
  <si>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</si>
  <si>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</si>
  <si>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</si>
  <si>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</si>
  <si>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</si>
  <si>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</si>
  <si>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</si>
  <si>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</si>
  <si>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</si>
  <si>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</si>
  <si>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</si>
  <si>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</si>
  <si>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</si>
  <si>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</si>
  <si>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</si>
  <si>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</si>
  <si>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</si>
  <si>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</si>
  <si>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</si>
  <si>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</si>
  <si>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</si>
  <si>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</si>
  <si>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</si>
  <si>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</si>
  <si>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</si>
  <si>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</si>
  <si>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</si>
  <si>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</si>
  <si>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</si>
  <si>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</si>
  <si>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</si>
  <si>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</si>
  <si>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</si>
  <si>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</si>
  <si>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</si>
  <si>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</si>
  <si>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</si>
  <si>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</si>
  <si>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</si>
  <si>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</si>
  <si>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</si>
  <si>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</si>
  <si>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</si>
  <si>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</si>
  <si>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</si>
  <si>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</si>
  <si>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</si>
  <si>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</si>
  <si>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</si>
  <si>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</si>
  <si>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</si>
  <si>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</si>
  <si>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</si>
  <si>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</si>
  <si>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</si>
  <si>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</si>
  <si>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</si>
  <si>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</si>
  <si>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</si>
  <si>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</si>
  <si>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</si>
  <si>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</si>
  <si>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</si>
  <si>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</si>
  <si>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</si>
  <si>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</si>
  <si>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</si>
  <si>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</si>
  <si>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</si>
  <si>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</si>
  <si>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</si>
  <si>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</si>
  <si>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</si>
  <si>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</si>
  <si>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</si>
  <si>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</si>
  <si>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</si>
  <si>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</si>
  <si>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</si>
  <si>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</si>
  <si>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</si>
  <si>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</si>
  <si>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</si>
  <si>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</si>
  <si>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</si>
  <si>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</si>
  <si>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</si>
  <si>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</si>
  <si>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</si>
  <si>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</si>
  <si>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</si>
  <si>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</si>
  <si>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</si>
  <si>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</si>
  <si>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</si>
  <si>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</si>
  <si>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</si>
  <si>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</si>
  <si>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</si>
  <si>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</si>
  <si>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</si>
  <si>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</si>
  <si>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</si>
  <si>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</si>
  <si>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</si>
  <si>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</si>
  <si>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</si>
  <si>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</si>
  <si>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</si>
  <si>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</si>
  <si>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</si>
  <si>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</si>
  <si>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</si>
  <si>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</si>
  <si>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</si>
  <si>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</si>
  <si>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</si>
  <si>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</si>
  <si>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</si>
  <si>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</si>
  <si>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</si>
  <si>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</si>
  <si>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</si>
  <si>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</si>
  <si>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</si>
  <si>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</si>
  <si>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</si>
  <si>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</si>
  <si>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</si>
  <si>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</si>
  <si>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</si>
  <si>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</si>
  <si>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</si>
  <si>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</si>
  <si>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</si>
  <si>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</si>
  <si>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</si>
  <si>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</si>
  <si>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</si>
  <si>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</si>
  <si>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</si>
  <si>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</si>
  <si>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</si>
  <si>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</si>
  <si>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</si>
  <si>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</si>
  <si>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</si>
  <si>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</si>
  <si>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</si>
  <si>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</si>
  <si>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</si>
  <si>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</si>
  <si>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</si>
  <si>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</si>
  <si>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</si>
  <si>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</si>
  <si>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</si>
  <si>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</si>
  <si>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</si>
  <si>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</si>
  <si>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</si>
  <si>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</si>
  <si>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</si>
  <si>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</si>
  <si>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</si>
  <si>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</si>
  <si>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</si>
  <si>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</si>
  <si>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</si>
  <si>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</si>
  <si>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</si>
  <si>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</si>
  <si>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</si>
  <si>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</si>
  <si>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</si>
  <si>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</si>
  <si>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</si>
  <si>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</si>
  <si>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</si>
  <si>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</si>
  <si>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</si>
  <si>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</si>
  <si>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</si>
  <si>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</si>
  <si>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</si>
  <si>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</si>
  <si>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</si>
  <si>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</si>
  <si>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</si>
  <si>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</si>
  <si>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</si>
  <si>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</si>
  <si>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</si>
  <si>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</si>
  <si>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</si>
  <si>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</si>
  <si>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</si>
  <si>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</si>
  <si>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</si>
  <si>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</si>
  <si>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</si>
  <si>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</si>
  <si>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</si>
  <si>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</si>
  <si>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</si>
  <si>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</si>
  <si>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</si>
  <si>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</si>
  <si>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</si>
  <si>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</si>
  <si>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</si>
  <si>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</si>
  <si>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</si>
  <si>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</si>
  <si>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</si>
  <si>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</si>
  <si>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</si>
  <si>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</si>
  <si>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</si>
  <si>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</si>
  <si>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</si>
  <si>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</si>
  <si>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</si>
  <si>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</si>
  <si>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</si>
  <si>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</si>
  <si>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</si>
  <si>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</si>
  <si>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</si>
  <si>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</si>
  <si>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</si>
  <si>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</si>
  <si>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</si>
  <si>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</si>
  <si>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</si>
  <si>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</si>
  <si>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</si>
  <si>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</si>
  <si>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</si>
  <si>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</si>
  <si>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</si>
  <si>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</si>
  <si>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</si>
  <si>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</si>
  <si>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</si>
  <si>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</si>
  <si>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</si>
  <si>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</si>
  <si>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</si>
  <si>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</si>
  <si>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</si>
  <si>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</si>
  <si>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</si>
  <si>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</si>
  <si>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</si>
  <si>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</si>
  <si>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</si>
  <si>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</si>
  <si>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</si>
  <si>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</si>
  <si>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</si>
  <si>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</si>
  <si>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</si>
  <si>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</si>
  <si>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</si>
  <si>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</si>
  <si>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</si>
  <si>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</si>
  <si>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</si>
  <si>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</si>
  <si>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</si>
  <si>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</si>
  <si>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</si>
  <si>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</si>
  <si>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</si>
  <si>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</si>
  <si>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</si>
  <si>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</si>
  <si>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</si>
  <si>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</si>
  <si>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</si>
  <si>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</si>
  <si>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</si>
  <si>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</si>
  <si>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</si>
  <si>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</si>
  <si>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</si>
  <si>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</si>
  <si>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</si>
  <si>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</si>
  <si>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</si>
  <si>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</si>
  <si>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</si>
  <si>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</si>
  <si>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</si>
  <si>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</si>
  <si>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</si>
  <si>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</si>
  <si>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</si>
  <si>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</si>
  <si>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</si>
  <si>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</si>
  <si>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</si>
  <si>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</si>
  <si>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</si>
  <si>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</si>
  <si>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</si>
  <si>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</si>
  <si>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</si>
  <si>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</si>
  <si>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</si>
  <si>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</si>
  <si>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</si>
  <si>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</si>
  <si>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</si>
  <si>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</si>
  <si>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</si>
  <si>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</si>
  <si>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</si>
  <si>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</si>
  <si>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</si>
  <si>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</si>
  <si>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</si>
  <si>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</si>
  <si>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</si>
  <si>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</si>
  <si>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</si>
  <si>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</si>
  <si>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</si>
  <si>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</si>
  <si>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</si>
  <si>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</si>
  <si>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</si>
  <si>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</si>
  <si>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</si>
  <si>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</si>
  <si>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</si>
  <si>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</si>
  <si>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</si>
  <si>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</si>
  <si>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</si>
  <si>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</si>
  <si>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</si>
  <si>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</si>
  <si>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</si>
  <si>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</si>
  <si>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</si>
  <si>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</si>
  <si>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</si>
  <si>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</si>
  <si>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</si>
  <si>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</si>
  <si>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</si>
  <si>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</si>
  <si>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</si>
  <si>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</si>
  <si>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</si>
  <si>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</si>
  <si>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</si>
  <si>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</si>
  <si>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</si>
  <si>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</si>
  <si>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</si>
  <si>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</si>
  <si>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</si>
  <si>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</si>
  <si>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</si>
  <si>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</si>
  <si>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</si>
  <si>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</si>
  <si>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</si>
  <si>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</si>
  <si>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</si>
  <si>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</si>
  <si>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</si>
  <si>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</si>
  <si>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</si>
  <si>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</si>
  <si>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</si>
  <si>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</si>
  <si>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</si>
  <si>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</si>
  <si>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</si>
  <si>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</si>
  <si>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</si>
  <si>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</si>
  <si>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</si>
  <si>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</si>
  <si>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</si>
  <si>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</si>
  <si>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</si>
  <si>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</si>
  <si>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</si>
  <si>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</si>
  <si>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</si>
  <si>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</si>
  <si>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</si>
  <si>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</si>
  <si>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</si>
  <si>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</si>
  <si>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</si>
  <si>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</si>
  <si>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</si>
  <si>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</si>
  <si>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</si>
  <si>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</si>
  <si>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</si>
  <si>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</si>
  <si>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</si>
  <si>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</si>
  <si>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</si>
  <si>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</si>
  <si>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</si>
  <si>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</si>
  <si>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</si>
  <si>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</si>
  <si>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</si>
  <si>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</si>
  <si>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</si>
  <si>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</si>
  <si>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</si>
  <si>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</si>
  <si>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</si>
  <si>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</si>
  <si>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</si>
  <si>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</si>
  <si>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</si>
  <si>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</si>
  <si>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</si>
  <si>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</si>
  <si>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</si>
  <si>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</si>
  <si>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</si>
  <si>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</si>
  <si>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</si>
  <si>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</si>
  <si>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</si>
  <si>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</si>
  <si>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</si>
  <si>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</si>
  <si>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</si>
  <si>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</si>
  <si>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</si>
  <si>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</si>
  <si>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</si>
  <si>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</si>
  <si>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</si>
  <si>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</si>
  <si>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</si>
  <si>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</si>
  <si>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</si>
  <si>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</si>
  <si>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</si>
  <si>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</si>
  <si>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</si>
  <si>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</si>
  <si>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</si>
  <si>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</si>
  <si>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</si>
  <si>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</si>
  <si>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</si>
  <si>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</si>
  <si>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</si>
  <si>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</si>
  <si>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</si>
  <si>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</si>
  <si>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</si>
  <si>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</si>
  <si>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</si>
  <si>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</si>
  <si>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</si>
  <si>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</si>
  <si>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</si>
  <si>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</si>
  <si>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</si>
  <si>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</si>
  <si>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</si>
  <si>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</si>
  <si>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</si>
  <si>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</si>
  <si>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</si>
  <si>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</si>
  <si>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</si>
  <si>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</si>
  <si>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</si>
  <si>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</si>
  <si>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</si>
  <si>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</si>
  <si>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</si>
  <si>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</si>
  <si>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</si>
  <si>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</si>
  <si>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</si>
  <si>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</si>
  <si>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</si>
  <si>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</si>
  <si>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</si>
  <si>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</si>
  <si>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</si>
  <si>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</si>
  <si>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</si>
  <si>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</si>
  <si>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</si>
  <si>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</si>
  <si>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</si>
  <si>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</si>
  <si>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</si>
  <si>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</si>
  <si>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</si>
  <si>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</si>
  <si>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</si>
  <si>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</si>
  <si>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</si>
  <si>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</si>
  <si>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</si>
  <si>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</si>
  <si>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</si>
  <si>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</si>
  <si>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</si>
  <si>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</si>
  <si>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</si>
  <si>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</si>
  <si>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</si>
  <si>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</si>
  <si>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</si>
  <si>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</si>
  <si>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</si>
  <si>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</si>
  <si>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</si>
  <si>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</si>
  <si>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</si>
  <si>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</si>
  <si>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</si>
  <si>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</si>
  <si>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</si>
  <si>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</si>
  <si>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</si>
  <si>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</si>
  <si>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</si>
  <si>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</si>
  <si>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</si>
  <si>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</si>
  <si>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</si>
  <si>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</si>
  <si>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</si>
  <si>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</si>
  <si>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</si>
  <si>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</si>
  <si>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</si>
  <si>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</si>
  <si>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</si>
  <si>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</si>
  <si>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</si>
  <si>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</si>
  <si>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</si>
  <si>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</si>
  <si>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</si>
  <si>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</si>
  <si>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</si>
  <si>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</si>
  <si>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</si>
  <si>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</si>
  <si>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</si>
  <si>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</si>
  <si>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</si>
  <si>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</si>
  <si>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</si>
  <si>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</si>
  <si>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</si>
  <si>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</si>
  <si>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</si>
  <si>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</si>
  <si>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</si>
  <si>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</si>
  <si>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</si>
  <si>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</si>
  <si>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</si>
  <si>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</si>
  <si>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</si>
  <si>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</si>
  <si>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</si>
  <si>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</si>
  <si>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</si>
  <si>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</si>
  <si>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</si>
  <si>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</si>
  <si>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</si>
  <si>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</si>
  <si>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</si>
  <si>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</si>
  <si>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</si>
  <si>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</si>
  <si>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</si>
  <si>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</si>
  <si>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</si>
  <si>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</si>
  <si>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</si>
  <si>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</si>
  <si>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</si>
  <si>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</si>
  <si>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</si>
  <si>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</si>
  <si>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</si>
  <si>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</si>
  <si>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</si>
  <si>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</si>
  <si>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</si>
  <si>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</si>
  <si>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</si>
  <si>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</si>
  <si>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</si>
  <si>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</si>
  <si>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</si>
  <si>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</si>
  <si>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</si>
  <si>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</si>
  <si>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</si>
  <si>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</si>
  <si>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</si>
  <si>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</si>
  <si>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</si>
  <si>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</si>
  <si>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</si>
  <si>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</si>
  <si>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</si>
  <si>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</si>
  <si>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</si>
  <si>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</si>
  <si>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</si>
  <si>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</si>
  <si>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</si>
  <si>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</si>
  <si>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</si>
  <si>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</si>
  <si>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</si>
  <si>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</si>
  <si>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</si>
  <si>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</si>
  <si>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</si>
  <si>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</si>
  <si>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</si>
  <si>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</si>
  <si>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</si>
  <si>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</si>
  <si>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</si>
  <si>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</si>
  <si>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</si>
  <si>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</si>
  <si>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</si>
  <si>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</si>
  <si>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</si>
  <si>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</si>
  <si>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</si>
  <si>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</si>
  <si>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</si>
  <si>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</si>
  <si>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</si>
  <si>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</si>
  <si>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</si>
  <si>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</si>
  <si>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</si>
  <si>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</si>
  <si>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</si>
  <si>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</si>
  <si>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</si>
  <si>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</si>
  <si>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</si>
  <si>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</si>
  <si>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</si>
  <si>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</si>
  <si>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</si>
  <si>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</si>
  <si>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</si>
  <si>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</si>
  <si>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</si>
  <si>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</si>
  <si>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</si>
  <si>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</si>
  <si>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</si>
  <si>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</si>
  <si>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</si>
  <si>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</si>
  <si>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</si>
  <si>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</si>
  <si>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</si>
  <si>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</si>
  <si>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</si>
  <si>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</si>
  <si>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</si>
  <si>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</si>
  <si>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</si>
  <si>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</si>
  <si>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</si>
  <si>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</si>
  <si>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</si>
  <si>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</si>
  <si>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</si>
  <si>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</si>
  <si>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</si>
  <si>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</si>
  <si>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</si>
  <si>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</si>
  <si>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</si>
  <si>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</si>
  <si>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</si>
  <si>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</si>
  <si>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</si>
  <si>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</si>
  <si>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</si>
  <si>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</si>
  <si>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</si>
  <si>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</si>
  <si>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</si>
  <si>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</si>
  <si>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</si>
  <si>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</si>
  <si>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</si>
  <si>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</si>
  <si>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</si>
  <si>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</si>
  <si>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</si>
  <si>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</si>
  <si>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</si>
  <si>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</si>
  <si>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</si>
  <si>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</si>
  <si>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</si>
  <si>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</si>
  <si>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</si>
  <si>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</si>
  <si>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</si>
  <si>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</si>
  <si>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</si>
  <si>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</si>
  <si>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</si>
  <si>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</si>
  <si>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</si>
  <si>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</si>
  <si>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</si>
  <si>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</si>
  <si>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</si>
  <si>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</si>
  <si>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</si>
  <si>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</si>
  <si>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</si>
  <si>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</si>
  <si>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</si>
  <si>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</si>
  <si>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</si>
  <si>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</si>
  <si>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</si>
  <si>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</si>
  <si>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</si>
  <si>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</si>
  <si>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</si>
  <si>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</si>
  <si>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</si>
  <si>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</si>
  <si>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</si>
  <si>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</si>
  <si>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</si>
  <si>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</si>
  <si>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</si>
  <si>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</si>
  <si>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</si>
  <si>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</si>
  <si>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</si>
  <si>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</si>
  <si>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</si>
  <si>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</si>
  <si>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</si>
  <si>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</si>
  <si>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</si>
  <si>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</si>
  <si>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</si>
  <si>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</si>
  <si>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</si>
  <si>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</si>
  <si>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</si>
  <si>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</si>
  <si>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</si>
  <si>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</si>
  <si>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</si>
  <si>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</si>
  <si>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</si>
  <si>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</si>
  <si>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</si>
  <si>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</si>
  <si>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</si>
  <si>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</si>
  <si>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</si>
  <si>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</si>
  <si>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</si>
  <si>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</si>
  <si>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</si>
  <si>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</si>
  <si>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</si>
  <si>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</si>
  <si>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</si>
  <si>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</si>
  <si>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</si>
  <si>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</si>
  <si>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</si>
  <si>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</si>
  <si>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</si>
  <si>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</si>
  <si>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</si>
  <si>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</si>
  <si>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</si>
  <si>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</si>
  <si>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</si>
  <si>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</si>
  <si>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</si>
  <si>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</si>
  <si>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</si>
  <si>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</si>
  <si>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</si>
  <si>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</si>
  <si>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</si>
  <si>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</si>
  <si>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</si>
  <si>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</si>
  <si>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</si>
  <si>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</si>
  <si>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</si>
  <si>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</si>
  <si>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</si>
  <si>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</si>
  <si>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</si>
  <si>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</si>
  <si>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</si>
  <si>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</si>
  <si>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</si>
  <si>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</si>
  <si>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</si>
  <si>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</si>
  <si>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</si>
  <si>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</si>
  <si>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</si>
  <si>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</si>
  <si>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</si>
  <si>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</si>
  <si>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</si>
  <si>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</si>
  <si>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</si>
  <si>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</si>
  <si>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</si>
  <si>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</si>
  <si>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</si>
  <si>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</si>
  <si>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</si>
  <si>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</si>
  <si>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</si>
  <si>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</si>
  <si>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</si>
  <si>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</si>
  <si>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</si>
  <si>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</si>
  <si>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</si>
  <si>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</si>
  <si>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</si>
  <si>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</si>
  <si>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</si>
  <si>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</si>
  <si>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</si>
  <si>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</si>
  <si>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</si>
  <si>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</si>
  <si>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</si>
  <si>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</si>
  <si>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</si>
  <si>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</si>
  <si>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</si>
  <si>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</si>
  <si>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</si>
  <si>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</si>
  <si>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</si>
  <si>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</si>
  <si>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</si>
  <si>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</si>
  <si>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</si>
  <si>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</si>
  <si>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</si>
  <si>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</si>
  <si>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</si>
  <si>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</si>
  <si>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</si>
  <si>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</si>
  <si>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</si>
  <si>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</si>
  <si>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</si>
  <si>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</si>
  <si>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</si>
  <si>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</si>
  <si>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</si>
  <si>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</si>
  <si>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</si>
  <si>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</si>
  <si>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</si>
  <si>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</si>
  <si>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</si>
  <si>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</si>
  <si>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</si>
  <si>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</si>
  <si>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</si>
  <si>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</si>
  <si>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</si>
  <si>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</si>
  <si>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</si>
  <si>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</si>
  <si>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</si>
  <si>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</si>
  <si>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</si>
  <si>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</si>
  <si>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</si>
  <si>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</si>
  <si>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</si>
  <si>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</si>
  <si>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</si>
  <si>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</si>
  <si>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</si>
  <si>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</si>
  <si>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</si>
  <si>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</si>
  <si>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</si>
  <si>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</si>
  <si>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</si>
  <si>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</si>
  <si>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</si>
  <si>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</si>
  <si>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</si>
  <si>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</si>
  <si>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</si>
  <si>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</si>
  <si>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</si>
  <si>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</si>
  <si>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</si>
  <si>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</si>
  <si>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</si>
  <si>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</si>
  <si>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</si>
  <si>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</si>
  <si>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</si>
  <si>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</si>
  <si>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</si>
  <si>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</si>
  <si>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</si>
  <si>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</si>
  <si>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</si>
  <si>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</si>
  <si>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</si>
  <si>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</si>
  <si>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</si>
  <si>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</si>
  <si>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</si>
  <si>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</si>
  <si>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</si>
  <si>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</si>
  <si>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</si>
  <si>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</si>
  <si>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</si>
  <si>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</si>
  <si>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</si>
  <si>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</si>
  <si>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</si>
  <si>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</si>
  <si>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</si>
  <si>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</si>
  <si>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</si>
  <si>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</si>
  <si>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</si>
  <si>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</si>
  <si>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</si>
  <si>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</si>
  <si>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</si>
  <si>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</si>
  <si>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</si>
  <si>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</si>
  <si>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</si>
  <si>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</si>
  <si>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</si>
  <si>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</si>
  <si>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</si>
  <si>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</si>
  <si>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</si>
  <si>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</si>
  <si>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</si>
  <si>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</si>
  <si>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</si>
  <si>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</si>
  <si>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</si>
  <si>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</si>
  <si>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</si>
  <si>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</si>
  <si>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</si>
  <si>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</si>
  <si>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</si>
  <si>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</si>
  <si>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</si>
  <si>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</si>
  <si>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</si>
  <si>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</si>
  <si>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</si>
  <si>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</si>
  <si>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</si>
  <si>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</si>
  <si>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</si>
  <si>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</si>
  <si>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</si>
  <si>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</si>
  <si>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</si>
  <si>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</si>
  <si>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</si>
  <si>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</si>
  <si>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</si>
  <si>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</si>
  <si>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</si>
  <si>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</si>
  <si>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</si>
  <si>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</si>
  <si>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</si>
  <si>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</si>
  <si>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</si>
  <si>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</si>
  <si>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</si>
  <si>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</si>
  <si>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</si>
  <si>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</si>
  <si>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</si>
  <si>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</si>
  <si>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</si>
  <si>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</si>
  <si>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</si>
  <si>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</si>
  <si>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</si>
  <si>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</si>
  <si>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</si>
  <si>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</si>
  <si>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</si>
  <si>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</si>
  <si>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</si>
  <si>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</si>
  <si>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</si>
  <si>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</si>
  <si>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</si>
  <si>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</si>
  <si>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</si>
  <si>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</si>
  <si>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</si>
  <si>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</si>
  <si>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</si>
  <si>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</si>
  <si>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</si>
  <si>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</si>
  <si>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</si>
  <si>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</si>
  <si>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</si>
  <si>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</si>
  <si>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</si>
  <si>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</si>
  <si>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</si>
  <si>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</si>
  <si>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</si>
  <si>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</si>
  <si>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</si>
  <si>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</si>
  <si>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</si>
  <si>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</si>
  <si>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</si>
  <si>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</si>
  <si>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</si>
  <si>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</si>
  <si>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</si>
  <si>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</si>
  <si>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</si>
  <si>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</si>
  <si>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</si>
  <si>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</si>
  <si>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</si>
  <si>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</si>
  <si>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</si>
  <si>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</si>
  <si>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</si>
  <si>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</si>
  <si>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</si>
  <si>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</si>
  <si>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</si>
  <si>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</si>
  <si>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</si>
  <si>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</si>
  <si>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</si>
  <si>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</si>
  <si>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</si>
  <si>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</si>
  <si>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</si>
  <si>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</si>
  <si>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</si>
  <si>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</si>
  <si>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</si>
  <si>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</si>
  <si>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</si>
  <si>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</si>
  <si>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</si>
  <si>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</si>
  <si>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</si>
  <si>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</si>
  <si>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</si>
  <si>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</si>
  <si>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</si>
  <si>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</si>
  <si>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</si>
  <si>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</si>
  <si>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</si>
  <si>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</si>
  <si>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</si>
  <si>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</si>
  <si>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</si>
  <si>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</si>
  <si>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</si>
  <si>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</si>
  <si>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</si>
  <si>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</si>
  <si>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</si>
  <si>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</si>
  <si>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</si>
  <si>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</si>
  <si>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</si>
  <si>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</si>
  <si>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</si>
  <si>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</si>
  <si>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</si>
  <si>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</si>
  <si>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</si>
  <si>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</si>
  <si>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</si>
  <si>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</si>
  <si>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</si>
  <si>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</si>
  <si>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</si>
  <si>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</si>
  <si>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</si>
  <si>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</si>
  <si>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</si>
  <si>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</si>
  <si>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</si>
  <si>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</si>
  <si>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</si>
  <si>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</si>
  <si>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</si>
  <si>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</si>
  <si>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</si>
  <si>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</si>
  <si>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</si>
  <si>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</si>
  <si>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</si>
  <si>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</si>
  <si>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</si>
  <si>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</si>
  <si>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</si>
  <si>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</si>
  <si>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</si>
  <si>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</si>
  <si>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</si>
  <si>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</si>
  <si>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</si>
  <si>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</si>
  <si>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</si>
  <si>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</si>
  <si>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</si>
  <si>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</si>
  <si>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</si>
  <si>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</si>
  <si>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</si>
  <si>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</si>
  <si>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</si>
  <si>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</si>
  <si>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</si>
  <si>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</si>
  <si>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</si>
  <si>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</si>
  <si>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</si>
  <si>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</si>
  <si>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</si>
  <si>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</si>
  <si>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</si>
  <si>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</si>
  <si>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</si>
  <si>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</si>
  <si>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</si>
  <si>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</si>
  <si>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</si>
  <si>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</si>
  <si>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</si>
  <si>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</si>
  <si>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</si>
  <si>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</si>
  <si>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</si>
  <si>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</si>
  <si>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</si>
  <si>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</si>
  <si>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</si>
  <si>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</si>
  <si>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</si>
  <si>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</si>
  <si>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</si>
  <si>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</si>
  <si>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</si>
  <si>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</si>
  <si>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</si>
  <si>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</si>
  <si>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</si>
  <si>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</si>
  <si>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</si>
  <si>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</si>
  <si>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</si>
  <si>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</si>
  <si>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</si>
  <si>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</si>
  <si>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</si>
  <si>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</si>
  <si>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</si>
  <si>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</si>
  <si>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</si>
  <si>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</si>
  <si>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</si>
  <si>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</si>
  <si>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</si>
  <si>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</si>
  <si>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</si>
  <si>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</si>
  <si>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</si>
  <si>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</si>
  <si>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</si>
  <si>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</si>
  <si>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</si>
  <si>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</si>
  <si>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</si>
  <si>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</si>
  <si>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</si>
  <si>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</si>
  <si>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</si>
  <si>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</si>
  <si>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</si>
  <si>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</si>
  <si>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</si>
  <si>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</si>
  <si>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</si>
  <si>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</si>
  <si>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</si>
  <si>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</si>
  <si>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</si>
  <si>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</si>
  <si>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</si>
  <si>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</si>
  <si>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</si>
  <si>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</si>
  <si>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</si>
  <si>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</si>
  <si>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</si>
  <si>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</si>
  <si>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</si>
  <si>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</si>
  <si>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</si>
  <si>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</si>
  <si>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</si>
  <si>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</si>
  <si>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</si>
  <si>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</si>
  <si>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</si>
  <si>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</si>
  <si>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</si>
  <si>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</si>
  <si>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</si>
  <si>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</si>
  <si>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</si>
  <si>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</si>
  <si>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</si>
  <si>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</si>
  <si>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</si>
  <si>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</si>
  <si>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</si>
  <si>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</si>
  <si>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</si>
  <si>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</si>
  <si>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</si>
  <si>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</si>
  <si>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</si>
  <si>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</si>
  <si>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</si>
  <si>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</si>
  <si>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</si>
  <si>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</si>
  <si>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</si>
  <si>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</si>
  <si>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</si>
  <si>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</si>
  <si>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</si>
  <si>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</si>
  <si>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</si>
  <si>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</si>
  <si>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</si>
  <si>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</si>
  <si>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</si>
  <si>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</si>
  <si>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</si>
  <si>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</si>
  <si>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</si>
  <si>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</si>
  <si>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</si>
  <si>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</si>
  <si>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</si>
  <si>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</si>
  <si>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</si>
  <si>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</si>
  <si>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</si>
  <si>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</si>
  <si>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</si>
  <si>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</si>
  <si>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</si>
  <si>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</si>
  <si>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</si>
  <si>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</si>
  <si>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</si>
  <si>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</si>
  <si>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</si>
  <si>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</si>
  <si>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</si>
  <si>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</si>
  <si>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</si>
  <si>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</si>
  <si>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</si>
  <si>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</si>
  <si>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</si>
  <si>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</si>
  <si>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</si>
  <si>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</si>
  <si>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</si>
  <si>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</si>
  <si>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</si>
  <si>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</si>
  <si>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</si>
  <si>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</si>
  <si>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</si>
  <si>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</si>
  <si>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</si>
  <si>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</si>
  <si>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</si>
  <si>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</si>
  <si>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</si>
  <si>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</si>
  <si>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</si>
  <si>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</si>
  <si>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</si>
  <si>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</si>
  <si>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</si>
  <si>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</si>
  <si>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</si>
  <si>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</si>
  <si>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</si>
  <si>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</si>
  <si>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</si>
  <si>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</si>
  <si>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</si>
  <si>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</si>
  <si>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</si>
  <si>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</si>
  <si>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</si>
  <si>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</si>
  <si>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</si>
  <si>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</si>
  <si>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</si>
  <si>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</si>
  <si>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</si>
  <si>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</si>
  <si>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</si>
  <si>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</si>
  <si>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</si>
  <si>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</si>
  <si>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</si>
  <si>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</si>
  <si>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</si>
  <si>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</si>
  <si>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</si>
  <si>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</si>
  <si>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</si>
  <si>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</si>
  <si>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</si>
  <si>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</si>
  <si>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</si>
  <si>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</si>
  <si>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</si>
  <si>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</si>
  <si>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</si>
  <si>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</si>
  <si>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</si>
  <si>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</si>
  <si>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</si>
  <si>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</si>
  <si>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</si>
  <si>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</si>
  <si>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</si>
  <si>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</si>
  <si>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</si>
  <si>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</si>
  <si>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</si>
  <si>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</si>
  <si>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</si>
  <si>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</si>
  <si>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</si>
  <si>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</si>
  <si>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</si>
  <si>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</si>
  <si>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</si>
  <si>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</si>
  <si>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</si>
  <si>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</si>
  <si>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</si>
  <si>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</si>
  <si>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</si>
  <si>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</si>
  <si>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</si>
  <si>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</si>
  <si>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</si>
  <si>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</si>
  <si>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</si>
  <si>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</si>
  <si>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</si>
  <si>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</si>
  <si>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</si>
  <si>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</si>
  <si>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</si>
  <si>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</si>
  <si>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</si>
  <si>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</si>
  <si>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</si>
  <si>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</si>
  <si>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</si>
  <si>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</si>
  <si>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</si>
  <si>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</si>
  <si>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</si>
  <si>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</si>
  <si>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</si>
  <si>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</si>
  <si>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</si>
  <si>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</si>
  <si>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</si>
  <si>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</si>
  <si>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</si>
  <si>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</si>
  <si>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</si>
  <si>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</si>
  <si>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</si>
  <si>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</si>
  <si>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</si>
  <si>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</si>
  <si>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</si>
  <si>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</si>
  <si>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</si>
  <si>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</si>
  <si>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</si>
  <si>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</si>
  <si>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</si>
  <si>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</si>
  <si>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</si>
  <si>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</si>
  <si>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</si>
  <si>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</si>
  <si>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</si>
  <si>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</si>
  <si>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</si>
  <si>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</si>
  <si>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</si>
  <si>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</si>
  <si>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</si>
  <si>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</si>
  <si>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</si>
  <si>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</si>
  <si>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</si>
  <si>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</si>
  <si>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</si>
  <si>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</si>
  <si>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</si>
  <si>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</si>
  <si>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</si>
  <si>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</si>
  <si>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</si>
  <si>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</si>
  <si>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</si>
  <si>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</si>
  <si>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</si>
  <si>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</si>
  <si>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</si>
  <si>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</si>
  <si>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</si>
  <si>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</si>
  <si>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</si>
  <si>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</si>
  <si>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</si>
  <si>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</si>
  <si>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</si>
  <si>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</si>
  <si>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</si>
  <si>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</si>
  <si>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</si>
  <si>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</si>
  <si>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</si>
  <si>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</si>
  <si>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</si>
  <si>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</si>
  <si>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</si>
  <si>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</si>
  <si>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</si>
  <si>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</si>
  <si>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</si>
  <si>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</si>
  <si>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</si>
  <si>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</si>
  <si>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</si>
  <si>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</si>
  <si>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</si>
  <si>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</si>
  <si>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</si>
  <si>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</si>
  <si>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</si>
  <si>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</si>
  <si>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</si>
  <si>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</si>
  <si>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</si>
  <si>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</si>
  <si>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</si>
  <si>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</si>
  <si>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</si>
  <si>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</si>
  <si>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</si>
  <si>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</si>
  <si>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</si>
  <si>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</si>
  <si>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</si>
  <si>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</si>
  <si>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</si>
  <si>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</si>
  <si>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</si>
  <si>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</si>
  <si>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</si>
  <si>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</si>
  <si>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</si>
  <si>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</si>
  <si>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</si>
  <si>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</si>
  <si>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</si>
  <si>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</si>
  <si>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</si>
  <si>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</si>
  <si>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</si>
  <si>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</si>
  <si>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</si>
  <si>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</si>
  <si>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</si>
  <si>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</si>
  <si>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</si>
  <si>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</si>
  <si>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</si>
  <si>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</si>
  <si>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</si>
  <si>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</si>
  <si>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</si>
  <si>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</si>
  <si>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</si>
  <si>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</si>
  <si>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</si>
  <si>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</si>
  <si>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</si>
  <si>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</si>
  <si>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</si>
  <si>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</si>
  <si>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</si>
  <si>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</si>
  <si>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</si>
  <si>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</si>
  <si>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</si>
  <si>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</si>
  <si>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</si>
  <si>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</si>
  <si>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</si>
  <si>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</si>
  <si>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</si>
  <si>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</si>
  <si>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</si>
  <si>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</si>
  <si>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</si>
  <si>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</si>
  <si>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</si>
  <si>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</si>
  <si>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</si>
  <si>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</si>
  <si>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</si>
  <si>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</si>
  <si>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</si>
  <si>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</si>
  <si>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</si>
  <si>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</si>
  <si>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</si>
  <si>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</si>
  <si>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</si>
  <si>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</si>
  <si>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</si>
  <si>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</si>
  <si>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</si>
  <si>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</si>
  <si>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</si>
  <si>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</si>
  <si>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</si>
  <si>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</si>
  <si>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</si>
  <si>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</si>
  <si>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</si>
  <si>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</si>
  <si>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</si>
  <si>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</si>
  <si>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</si>
  <si>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</si>
  <si>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</si>
  <si>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</si>
  <si>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</si>
  <si>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</si>
  <si>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</si>
  <si>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</si>
  <si>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</si>
  <si>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</si>
  <si>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</si>
  <si>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</si>
  <si>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</si>
  <si>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</si>
  <si>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</si>
  <si>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</si>
  <si>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</si>
  <si>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</si>
  <si>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</si>
  <si>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</si>
  <si>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</si>
  <si>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</si>
  <si>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</si>
  <si>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</si>
  <si>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</si>
  <si>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</si>
  <si>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</si>
  <si>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</si>
  <si>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</si>
  <si>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</si>
  <si>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</si>
  <si>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</si>
  <si>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</si>
  <si>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</si>
  <si>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</si>
  <si>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</si>
  <si>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</si>
  <si>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</si>
  <si>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</si>
  <si>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</si>
  <si>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</si>
  <si>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</si>
  <si>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</si>
  <si>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</si>
  <si>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</si>
  <si>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</si>
  <si>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</si>
  <si>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</si>
  <si>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</si>
  <si>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</si>
  <si>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</si>
  <si>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</si>
  <si>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</si>
  <si>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</si>
  <si>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</si>
  <si>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</si>
  <si>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</si>
  <si>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</si>
  <si>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</si>
  <si>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</si>
  <si>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</si>
  <si>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</si>
  <si>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</si>
  <si>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</si>
  <si>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</si>
  <si>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</si>
  <si>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</si>
  <si>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</si>
  <si>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</si>
  <si>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</si>
  <si>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</si>
  <si>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</si>
  <si>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</si>
  <si>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</si>
  <si>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</si>
  <si>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</si>
  <si>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</si>
  <si>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</si>
  <si>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</si>
  <si>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</si>
  <si>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</si>
  <si>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</si>
  <si>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</si>
  <si>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</si>
  <si>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</si>
  <si>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</si>
  <si>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</si>
  <si>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</si>
  <si>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</si>
  <si>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</si>
  <si>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</si>
  <si>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</si>
  <si>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</si>
  <si>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</si>
  <si>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</si>
  <si>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</si>
  <si>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</si>
  <si>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</si>
  <si>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</si>
  <si>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</si>
  <si>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</si>
  <si>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</si>
  <si>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</si>
  <si>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</si>
  <si>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</si>
  <si>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</si>
  <si>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</si>
  <si>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</si>
  <si>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</si>
  <si>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</si>
  <si>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</si>
  <si>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</si>
  <si>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</si>
  <si>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</si>
  <si>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</si>
  <si>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</si>
  <si>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</si>
  <si>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</si>
  <si>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</si>
  <si>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</si>
  <si>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</si>
  <si>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</si>
  <si>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</si>
  <si>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</si>
  <si>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</si>
  <si>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</si>
  <si>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</si>
  <si>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</si>
  <si>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</si>
  <si>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</si>
  <si>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</si>
  <si>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</si>
  <si>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</si>
  <si>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</si>
  <si>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</si>
  <si>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</si>
  <si>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</si>
  <si>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</si>
  <si>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</si>
  <si>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</si>
  <si>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</si>
  <si>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</si>
  <si>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</si>
  <si>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</si>
  <si>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</si>
  <si>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</si>
  <si>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</si>
  <si>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</si>
  <si>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</si>
  <si>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</si>
  <si>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</si>
  <si>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</si>
  <si>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</si>
  <si>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</si>
  <si>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</si>
  <si>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</si>
  <si>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</si>
  <si>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</si>
  <si>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</si>
  <si>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</si>
  <si>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</si>
  <si>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</si>
  <si>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</si>
  <si>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</si>
  <si>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</si>
  <si>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</si>
  <si>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</si>
  <si>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</si>
  <si>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</si>
  <si>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</si>
  <si>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</si>
  <si>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</si>
  <si>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</si>
  <si>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</si>
  <si>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</si>
  <si>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</si>
  <si>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</si>
  <si>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</si>
  <si>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</si>
  <si>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</si>
  <si>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</si>
  <si>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</si>
  <si>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</si>
  <si>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</si>
  <si>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</si>
  <si>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</si>
  <si>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</si>
  <si>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</si>
  <si>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</si>
  <si>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</si>
  <si>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</si>
  <si>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</si>
  <si>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</si>
  <si>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</si>
  <si>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</si>
  <si>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</si>
  <si>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</si>
  <si>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</si>
  <si>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</si>
  <si>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</si>
  <si>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</si>
  <si>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</si>
  <si>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</si>
  <si>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</si>
  <si>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</si>
  <si>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</si>
  <si>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</si>
  <si>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</si>
  <si>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</si>
  <si>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</si>
  <si>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</si>
  <si>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</si>
  <si>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</si>
  <si>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</si>
  <si>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</si>
  <si>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</si>
  <si>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</si>
  <si>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</si>
  <si>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</si>
  <si>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</si>
  <si>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</si>
  <si>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</si>
  <si>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</si>
  <si>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</si>
  <si>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</si>
  <si>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</si>
  <si>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</si>
  <si>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</si>
  <si>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</si>
  <si>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</si>
  <si>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</si>
  <si>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</si>
  <si>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</si>
  <si>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</si>
  <si>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</si>
  <si>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</si>
  <si>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</si>
  <si>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</si>
  <si>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</si>
  <si>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</si>
  <si>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</si>
  <si>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</si>
  <si>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</si>
  <si>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</si>
  <si>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</si>
  <si>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</si>
  <si>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</si>
  <si>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</si>
  <si>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</si>
  <si>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</si>
  <si>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</si>
  <si>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</si>
  <si>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</si>
  <si>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</si>
  <si>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</si>
  <si>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</si>
  <si>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</si>
  <si>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</si>
  <si>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</si>
  <si>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</si>
  <si>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</si>
  <si>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</si>
  <si>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</si>
  <si>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</si>
  <si>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</si>
  <si>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</si>
  <si>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</si>
  <si>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</si>
  <si>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</si>
  <si>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</si>
  <si>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</si>
  <si>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</si>
  <si>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</si>
  <si>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</si>
  <si>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</si>
  <si>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</si>
  <si>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</si>
  <si>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</si>
  <si>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</si>
  <si>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</si>
  <si>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</si>
  <si>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</si>
  <si>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</si>
  <si>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</si>
  <si>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</si>
  <si>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</si>
  <si>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</si>
  <si>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</si>
  <si>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</si>
  <si>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</si>
  <si>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</si>
  <si>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</si>
  <si>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</si>
  <si>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</si>
  <si>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</si>
  <si>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</si>
  <si>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</si>
  <si>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</si>
  <si>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</si>
  <si>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</si>
  <si>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</si>
  <si>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</si>
  <si>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</si>
  <si>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</si>
  <si>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</si>
  <si>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</si>
  <si>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</si>
  <si>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</si>
  <si>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</si>
  <si>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</si>
  <si>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</si>
  <si>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</si>
  <si>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</si>
  <si>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</si>
  <si>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</si>
  <si>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</si>
  <si>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</si>
  <si>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</si>
  <si>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</si>
  <si>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</si>
  <si>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</si>
  <si>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</si>
  <si>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</si>
  <si>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</si>
  <si>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</si>
  <si>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</si>
  <si>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</si>
  <si>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</si>
  <si>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</si>
  <si>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</si>
  <si>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</si>
  <si>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</si>
  <si>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</si>
  <si>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</si>
  <si>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</si>
  <si>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</si>
  <si>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</si>
  <si>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</si>
  <si>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</si>
  <si>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</si>
  <si>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</si>
  <si>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</si>
  <si>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</si>
  <si>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</si>
  <si>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</si>
  <si>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</si>
  <si>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</si>
  <si>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</si>
  <si>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</si>
  <si>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</si>
  <si>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</si>
  <si>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</si>
  <si>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</si>
  <si>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</si>
  <si>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</si>
  <si>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</si>
  <si>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</si>
  <si>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</si>
  <si>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</si>
  <si>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</si>
  <si>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</si>
  <si>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</si>
  <si>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</si>
  <si>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</si>
  <si>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</si>
  <si>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</si>
  <si>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</si>
  <si>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</si>
  <si>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</si>
  <si>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</si>
  <si>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</si>
  <si>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</si>
  <si>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</si>
  <si>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</si>
  <si>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</si>
  <si>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</si>
  <si>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</si>
  <si>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</si>
  <si>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</si>
  <si>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</si>
  <si>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</si>
  <si>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</si>
  <si>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</si>
  <si>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</si>
  <si>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</si>
  <si>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</si>
  <si>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</si>
  <si>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</si>
  <si>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</si>
  <si>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</si>
  <si>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</si>
  <si>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</si>
  <si>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</si>
  <si>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</si>
  <si>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</si>
  <si>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</si>
  <si>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</si>
  <si>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</si>
  <si>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</si>
  <si>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</si>
  <si>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</si>
  <si>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</si>
  <si>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</si>
  <si>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</si>
  <si>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</si>
  <si>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</si>
  <si>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</si>
  <si>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</si>
  <si>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</si>
  <si>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</si>
  <si>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</si>
  <si>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</si>
  <si>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</si>
  <si>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</si>
  <si>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</si>
  <si>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</si>
  <si>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</si>
  <si>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</si>
  <si>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</si>
  <si>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</si>
  <si>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</si>
  <si>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</si>
  <si>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</si>
  <si>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</si>
  <si>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</si>
  <si>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</si>
  <si>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</si>
  <si>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</si>
  <si>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</si>
  <si>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</si>
  <si>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</si>
  <si>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</si>
  <si>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</si>
  <si>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</si>
  <si>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</si>
  <si>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</si>
  <si>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</si>
  <si>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</si>
  <si>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</si>
  <si>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</si>
  <si>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</si>
  <si>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</si>
  <si>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</si>
  <si>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</si>
  <si>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</si>
  <si>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</si>
  <si>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</si>
  <si>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</si>
  <si>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</si>
  <si>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</si>
  <si>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</si>
  <si>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</si>
  <si>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</si>
  <si>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</si>
  <si>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</si>
  <si>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</si>
  <si>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</si>
  <si>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</si>
  <si>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</si>
  <si>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</si>
  <si>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</si>
  <si>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</si>
  <si>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</si>
  <si>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</si>
  <si>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</si>
  <si>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</si>
  <si>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</si>
  <si>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</si>
  <si>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</si>
  <si>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</si>
  <si>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</si>
  <si>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</si>
  <si>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</si>
  <si>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</si>
  <si>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</si>
  <si>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</si>
  <si>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</si>
  <si>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</si>
  <si>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</si>
  <si>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</si>
  <si>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</si>
  <si>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</si>
  <si>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</si>
  <si>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</si>
  <si>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</si>
  <si>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</si>
  <si>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</si>
  <si>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</si>
  <si>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</si>
  <si>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</si>
  <si>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</si>
  <si>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</si>
  <si>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</si>
  <si>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</si>
  <si>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</si>
  <si>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</si>
  <si>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</si>
  <si>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</si>
  <si>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</si>
  <si>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</si>
  <si>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</si>
  <si>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</si>
  <si>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</si>
  <si>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</si>
  <si>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</si>
  <si>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</si>
  <si>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</si>
  <si>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</si>
  <si>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</si>
  <si>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</si>
  <si>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</si>
  <si>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</si>
  <si>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</si>
  <si>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</si>
  <si>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</si>
  <si>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</si>
  <si>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</si>
  <si>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</si>
  <si>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</si>
  <si>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</si>
  <si>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</si>
  <si>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</si>
  <si>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</si>
  <si>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</si>
  <si>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</si>
  <si>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</si>
  <si>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</si>
  <si>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</si>
  <si>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</si>
  <si>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</si>
  <si>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</si>
  <si>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</si>
  <si>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</si>
  <si>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</si>
  <si>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</si>
  <si>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</si>
  <si>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</si>
  <si>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</si>
  <si>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</si>
  <si>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</si>
  <si>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</si>
  <si>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</si>
  <si>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</si>
  <si>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</si>
  <si>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</si>
  <si>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</si>
  <si>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</si>
  <si>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</si>
  <si>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</si>
  <si>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</si>
  <si>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</si>
  <si>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</si>
  <si>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</si>
  <si>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</si>
  <si>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</si>
  <si>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</si>
  <si>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</si>
  <si>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</si>
  <si>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</si>
  <si>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</si>
  <si>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</si>
  <si>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</si>
  <si>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</si>
  <si>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</si>
  <si>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</si>
  <si>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</si>
  <si>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</si>
  <si>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</si>
  <si>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</si>
  <si>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</si>
  <si>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</si>
  <si>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</si>
  <si>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</si>
  <si>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</si>
  <si>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</si>
  <si>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</si>
  <si>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</si>
  <si>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</si>
  <si>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</si>
  <si>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</si>
  <si>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</si>
  <si>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</si>
  <si>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</si>
  <si>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</si>
  <si>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</si>
  <si>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</si>
  <si>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</si>
  <si>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</si>
  <si>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</si>
  <si>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</si>
  <si>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</si>
  <si>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</si>
  <si>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</si>
  <si>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</si>
  <si>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</si>
  <si>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</si>
  <si>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</si>
  <si>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</si>
  <si>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</si>
  <si>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</si>
  <si>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</si>
  <si>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</si>
  <si>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</si>
  <si>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</si>
  <si>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</si>
  <si>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</si>
  <si>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</si>
  <si>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</si>
  <si>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</si>
  <si>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</si>
  <si>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</si>
  <si>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</si>
  <si>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</si>
  <si>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</si>
  <si>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</si>
  <si>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</si>
  <si>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</si>
  <si>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</si>
  <si>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</si>
  <si>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</si>
  <si>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</si>
  <si>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</si>
  <si>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</si>
  <si>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</si>
  <si>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</si>
  <si>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</si>
  <si>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</si>
  <si>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</si>
  <si>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</si>
  <si>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</si>
  <si>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</si>
  <si>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</si>
  <si>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</si>
  <si>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</si>
  <si>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</si>
  <si>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</si>
  <si>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</si>
  <si>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</si>
  <si>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</si>
  <si>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</si>
  <si>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</si>
  <si>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</si>
  <si>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</si>
  <si>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</si>
  <si>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</si>
  <si>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</si>
  <si>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</si>
  <si>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</si>
  <si>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</si>
  <si>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</si>
  <si>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</si>
  <si>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</si>
  <si>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</si>
  <si>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</si>
  <si>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</si>
  <si>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</si>
  <si>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</si>
  <si>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</si>
  <si>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</si>
  <si>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</si>
  <si>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</si>
  <si>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</si>
  <si>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</si>
  <si>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</si>
  <si>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</si>
  <si>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</si>
  <si>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</si>
  <si>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</si>
  <si>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</si>
  <si>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</si>
  <si>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</si>
  <si>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</si>
  <si>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</si>
  <si>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</si>
  <si>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</si>
  <si>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</si>
  <si>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</si>
  <si>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</si>
  <si>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</si>
  <si>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</si>
  <si>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</si>
  <si>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</si>
  <si>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</si>
  <si>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</si>
  <si>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</si>
  <si>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</si>
  <si>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</si>
  <si>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</si>
  <si>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</si>
  <si>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</si>
  <si>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</si>
  <si>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</si>
  <si>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</si>
  <si>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</si>
  <si>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</si>
  <si>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</si>
  <si>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</si>
  <si>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</si>
  <si>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</si>
  <si>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</si>
  <si>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</si>
  <si>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</si>
  <si>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</si>
  <si>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</si>
  <si>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</si>
  <si>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</si>
  <si>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</si>
  <si>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</si>
  <si>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</si>
  <si>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</si>
  <si>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</si>
  <si>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</si>
  <si>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</si>
  <si>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</si>
  <si>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</si>
  <si>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</si>
  <si>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</si>
  <si>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</si>
  <si>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</si>
  <si>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</si>
  <si>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</si>
  <si>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</si>
  <si>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</si>
  <si>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</si>
  <si>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</si>
  <si>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</si>
  <si>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</si>
  <si>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</si>
  <si>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</si>
  <si>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</si>
  <si>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</si>
  <si>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</si>
  <si>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</si>
  <si>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</si>
  <si>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</si>
  <si>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</si>
  <si>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</si>
  <si>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</si>
  <si>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</si>
  <si>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</si>
  <si>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</si>
  <si>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</si>
  <si>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</si>
  <si>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</si>
  <si>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</si>
  <si>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</si>
  <si>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</si>
  <si>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</si>
  <si>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</si>
  <si>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</si>
  <si>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</si>
  <si>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</si>
  <si>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</si>
  <si>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</si>
  <si>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</si>
  <si>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</si>
  <si>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</si>
  <si>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</si>
  <si>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</si>
  <si>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</si>
  <si>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</si>
  <si>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</si>
  <si>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</si>
  <si>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</si>
  <si>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</si>
  <si>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</si>
  <si>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</si>
  <si>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</si>
  <si>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</si>
  <si>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</si>
  <si>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</si>
  <si>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</si>
  <si>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</si>
  <si>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</si>
  <si>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</si>
  <si>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</si>
  <si>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</si>
  <si>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</si>
  <si>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</si>
  <si>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</si>
  <si>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</si>
  <si>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</si>
  <si>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</si>
  <si>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</si>
  <si>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</si>
  <si>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</si>
  <si>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</si>
  <si>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</si>
  <si>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</si>
  <si>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</si>
  <si>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</si>
  <si>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</si>
  <si>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</si>
  <si>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</si>
  <si>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</si>
  <si>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</si>
  <si>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</si>
  <si>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</si>
  <si>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</si>
  <si>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</si>
  <si>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</si>
  <si>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</si>
  <si>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</si>
  <si>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</si>
  <si>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</si>
  <si>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</si>
  <si>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</si>
  <si>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</si>
  <si>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</si>
  <si>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</si>
  <si>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</si>
  <si>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</si>
  <si>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</si>
  <si>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</si>
  <si>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</si>
  <si>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</si>
  <si>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</si>
  <si>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</si>
  <si>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</si>
  <si>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</si>
  <si>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</si>
  <si>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</si>
  <si>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</si>
  <si>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</si>
  <si>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</si>
  <si>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</si>
  <si>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</si>
  <si>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</si>
  <si>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</si>
  <si>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</si>
  <si>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</si>
  <si>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</si>
  <si>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</si>
  <si>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</si>
  <si>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</si>
  <si>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</si>
  <si>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</si>
  <si>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</si>
  <si>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</si>
  <si>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</si>
  <si>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</si>
  <si>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</si>
  <si>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</si>
  <si>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</si>
  <si>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</si>
  <si>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</si>
  <si>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</si>
  <si>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</si>
  <si>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</si>
  <si>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</si>
  <si>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</si>
  <si>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</si>
  <si>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</si>
  <si>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</si>
  <si>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</si>
  <si>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</si>
  <si>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</si>
  <si>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</si>
  <si>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</si>
  <si>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</si>
  <si>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</si>
  <si>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</si>
  <si>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</si>
  <si>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</si>
  <si>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</si>
  <si>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</si>
  <si>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</si>
  <si>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</si>
  <si>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</si>
  <si>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</si>
  <si>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</si>
  <si>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</si>
  <si>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</si>
  <si>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</si>
  <si>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</si>
  <si>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</si>
  <si>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</si>
  <si>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</si>
  <si>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</si>
  <si>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</si>
  <si>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</si>
  <si>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</si>
  <si>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</si>
  <si>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</si>
  <si>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</si>
  <si>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</si>
  <si>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</si>
  <si>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</si>
  <si>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</si>
  <si>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</si>
  <si>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</si>
  <si>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</si>
  <si>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</si>
  <si>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</si>
  <si>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</si>
  <si>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</si>
  <si>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</si>
  <si>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</si>
  <si>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</si>
  <si>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</si>
  <si>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</si>
  <si>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</si>
  <si>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</si>
  <si>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</si>
  <si>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</si>
  <si>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</si>
  <si>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</si>
  <si>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</si>
  <si>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</si>
  <si>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</si>
  <si>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</si>
  <si>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</si>
  <si>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</si>
  <si>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</si>
  <si>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</si>
  <si>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</si>
  <si>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</si>
  <si>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</si>
  <si>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</si>
  <si>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</si>
  <si>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</si>
  <si>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</si>
  <si>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</si>
  <si>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</si>
  <si>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</si>
  <si>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</si>
  <si>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</si>
  <si>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</si>
  <si>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</si>
  <si>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</si>
  <si>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</si>
  <si>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</si>
  <si>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</si>
  <si>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</si>
  <si>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</si>
  <si>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</si>
  <si>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</si>
  <si>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</si>
  <si>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</si>
  <si>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</si>
  <si>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</si>
  <si>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</si>
  <si>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</si>
  <si>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</si>
  <si>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</si>
  <si>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</si>
  <si>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</si>
  <si>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</si>
  <si>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</si>
  <si>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</si>
  <si>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</si>
  <si>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</si>
  <si>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</si>
  <si>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</si>
  <si>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</si>
  <si>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</si>
  <si>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</si>
  <si>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</si>
  <si>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</si>
  <si>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</si>
  <si>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</si>
  <si>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</si>
  <si>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</si>
  <si>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</si>
  <si>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</si>
  <si>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</si>
  <si>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</si>
  <si>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</si>
  <si>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</si>
  <si>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</si>
  <si>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</si>
  <si>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</si>
  <si>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</si>
  <si>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</si>
  <si>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</si>
  <si>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</si>
  <si>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</si>
  <si>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</si>
  <si>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</si>
  <si>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</si>
  <si>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</si>
  <si>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</si>
  <si>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</si>
  <si>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</si>
  <si>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</si>
  <si>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</si>
  <si>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</si>
  <si>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</si>
  <si>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</si>
  <si>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</si>
  <si>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</si>
  <si>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</si>
  <si>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</si>
  <si>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</si>
  <si>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</si>
  <si>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</si>
  <si>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</si>
  <si>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</si>
  <si>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</si>
  <si>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</si>
  <si>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</si>
  <si>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</si>
  <si>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</si>
  <si>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</si>
  <si>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</si>
  <si>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</si>
  <si>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</si>
  <si>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</si>
  <si>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</si>
  <si>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</si>
  <si>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</si>
  <si>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</si>
  <si>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</si>
  <si>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</si>
  <si>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</si>
  <si>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</si>
  <si>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</si>
  <si>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</si>
  <si>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</si>
  <si>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</si>
  <si>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</si>
  <si>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</si>
  <si>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</si>
  <si>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</si>
  <si>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</si>
  <si>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</si>
  <si>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</si>
  <si>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</si>
  <si>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</si>
  <si>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</si>
  <si>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</si>
  <si>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</si>
  <si>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</si>
  <si>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</si>
  <si>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</si>
  <si>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</si>
  <si>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</si>
  <si>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</si>
  <si>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</si>
  <si>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</si>
  <si>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</si>
  <si>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</si>
  <si>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</si>
  <si>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</si>
  <si>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</si>
  <si>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</si>
  <si>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</si>
  <si>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</si>
  <si>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</si>
  <si>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</si>
  <si>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</si>
  <si>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</si>
  <si>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</si>
  <si>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</si>
  <si>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</si>
  <si>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</si>
  <si>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</si>
  <si>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</si>
  <si>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</si>
  <si>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</si>
  <si>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</si>
  <si>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</si>
  <si>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</si>
  <si>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</si>
  <si>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</si>
  <si>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</si>
  <si>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</si>
  <si>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</si>
  <si>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</si>
  <si>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</si>
  <si>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</si>
  <si>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</si>
  <si>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</si>
  <si>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</si>
  <si>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</si>
  <si>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</si>
  <si>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</si>
  <si>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</si>
  <si>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</si>
  <si>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</si>
  <si>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</si>
  <si>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</si>
  <si>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</si>
  <si>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</si>
  <si>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</si>
  <si>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</si>
  <si>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</si>
  <si>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</si>
  <si>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</si>
  <si>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</si>
  <si>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</si>
  <si>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</si>
  <si>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</si>
  <si>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</si>
  <si>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</si>
  <si>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</si>
  <si>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</si>
  <si>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</si>
  <si>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</si>
  <si>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</si>
  <si>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</si>
  <si>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</si>
  <si>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</si>
  <si>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</si>
  <si>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</si>
  <si>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</si>
  <si>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</si>
  <si>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</si>
  <si>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</si>
  <si>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</si>
  <si>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</si>
  <si>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</si>
  <si>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</si>
  <si>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</si>
  <si>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</si>
  <si>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</si>
  <si>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</si>
  <si>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</si>
  <si>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</si>
  <si>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</si>
  <si>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</si>
  <si>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</si>
  <si>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</si>
  <si>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</si>
  <si>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</si>
  <si>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</si>
  <si>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</si>
  <si>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</si>
  <si>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</si>
  <si>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</si>
  <si>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</si>
  <si>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</si>
  <si>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</si>
  <si>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</si>
  <si>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</si>
  <si>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</si>
  <si>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</si>
  <si>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</si>
  <si>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</si>
  <si>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</si>
  <si>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</si>
  <si>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</si>
  <si>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</si>
  <si>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</si>
  <si>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</si>
  <si>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</si>
  <si>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</si>
  <si>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</si>
  <si>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</si>
  <si>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</si>
  <si>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</si>
  <si>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</si>
  <si>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</si>
  <si>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</si>
  <si>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</si>
  <si>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</si>
  <si>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</si>
  <si>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</si>
  <si>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</si>
  <si>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</si>
  <si>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</si>
  <si>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</si>
  <si>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</si>
  <si>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</si>
  <si>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</si>
  <si>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</si>
  <si>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</si>
  <si>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</si>
  <si>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</si>
  <si>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</si>
  <si>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</si>
  <si>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</si>
  <si>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</si>
  <si>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</si>
  <si>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</si>
  <si>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</si>
  <si>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</si>
  <si>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</si>
  <si>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</si>
  <si>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</si>
  <si>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</si>
  <si>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</si>
  <si>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</si>
  <si>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</si>
  <si>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</si>
  <si>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</si>
  <si>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</si>
  <si>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</si>
  <si>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</si>
  <si>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</si>
  <si>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</si>
  <si>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</si>
  <si>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</si>
  <si>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</si>
  <si>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</si>
  <si>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</si>
  <si>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</si>
  <si>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</si>
  <si>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</si>
  <si>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</si>
  <si>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</si>
  <si>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</si>
  <si>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</si>
  <si>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</si>
  <si>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</si>
  <si>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</si>
  <si>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</si>
  <si>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</si>
  <si>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</si>
  <si>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</si>
  <si>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</si>
  <si>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</si>
  <si>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</si>
  <si>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</si>
  <si>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</si>
  <si>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</si>
  <si>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</si>
  <si>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</si>
  <si>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</si>
  <si>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</si>
  <si>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</si>
  <si>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</si>
  <si>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</si>
  <si>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</si>
  <si>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</si>
  <si>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</si>
  <si>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</si>
  <si>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</si>
  <si>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</si>
  <si>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</si>
  <si>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</si>
  <si>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</si>
  <si>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</si>
  <si>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</si>
  <si>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</si>
  <si>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</si>
  <si>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</si>
  <si>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</si>
  <si>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</si>
  <si>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</si>
  <si>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</si>
  <si>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</si>
  <si>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</si>
  <si>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</si>
  <si>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</si>
  <si>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</si>
  <si>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</si>
  <si>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</si>
  <si>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</si>
  <si>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</si>
  <si>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</si>
  <si>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</si>
  <si>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</si>
  <si>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</si>
  <si>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</si>
  <si>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</si>
  <si>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</si>
  <si>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</si>
  <si>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</si>
  <si>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</si>
  <si>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</si>
  <si>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</si>
  <si>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</si>
  <si>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</si>
  <si>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</si>
  <si>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</si>
  <si>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</si>
  <si>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</si>
  <si>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</si>
  <si>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</si>
  <si>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</si>
  <si>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</si>
  <si>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</si>
  <si>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</si>
  <si>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</si>
  <si>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</si>
  <si>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</si>
  <si>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</si>
  <si>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</si>
  <si>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</si>
  <si>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</si>
  <si>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</si>
  <si>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</si>
  <si>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</si>
  <si>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</si>
  <si>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</si>
  <si>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</si>
  <si>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</si>
  <si>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</si>
  <si>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</si>
  <si>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</si>
  <si>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</si>
  <si>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</si>
  <si>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</si>
  <si>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</si>
  <si>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</si>
  <si>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</si>
  <si>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</si>
  <si>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</si>
  <si>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</si>
  <si>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</si>
  <si>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</si>
  <si>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</si>
  <si>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</si>
  <si>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</si>
  <si>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</si>
  <si>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</si>
  <si>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</si>
  <si>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</si>
  <si>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</si>
  <si>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</si>
  <si>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</si>
  <si>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</si>
  <si>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</si>
  <si>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</si>
  <si>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</si>
  <si>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</si>
  <si>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</si>
  <si>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</si>
  <si>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</si>
  <si>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</si>
  <si>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</si>
  <si>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</si>
  <si>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</si>
  <si>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</si>
  <si>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</si>
  <si>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</si>
  <si>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</si>
  <si>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</si>
  <si>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</si>
  <si>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</si>
  <si>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</si>
  <si>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</si>
  <si>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</si>
  <si>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</si>
  <si>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</si>
  <si>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</si>
  <si>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</si>
  <si>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</si>
  <si>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</si>
  <si>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</si>
  <si>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</si>
  <si>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</si>
  <si>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</si>
  <si>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</si>
  <si>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</si>
  <si>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</si>
  <si>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</si>
  <si>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</si>
  <si>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</si>
  <si>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</si>
  <si>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</si>
  <si>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</si>
  <si>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</si>
  <si>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</si>
  <si>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</si>
  <si>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</si>
  <si>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</si>
  <si>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</si>
  <si>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</si>
  <si>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</si>
  <si>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</si>
  <si>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</si>
  <si>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</si>
  <si>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</si>
  <si>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</si>
  <si>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</si>
  <si>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</si>
  <si>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</si>
  <si>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</si>
  <si>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</si>
  <si>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</si>
  <si>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</si>
  <si>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</si>
  <si>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</si>
  <si>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</si>
  <si>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</si>
  <si>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</si>
  <si>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</si>
  <si>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</si>
  <si>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</si>
  <si>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</si>
  <si>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</si>
  <si>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</si>
  <si>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</si>
  <si>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</si>
  <si>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</si>
  <si>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</si>
  <si>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</si>
  <si>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</si>
  <si>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</si>
  <si>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</si>
  <si>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</si>
  <si>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</si>
  <si>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</si>
  <si>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</si>
  <si>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</si>
  <si>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</si>
  <si>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</si>
  <si>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</si>
  <si>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</si>
  <si>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</si>
  <si>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</si>
  <si>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</si>
  <si>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</si>
  <si>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</si>
  <si>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</si>
  <si>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</si>
  <si>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</si>
  <si>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</si>
  <si>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</si>
  <si>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</si>
  <si>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</si>
  <si>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</si>
  <si>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</si>
  <si>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</si>
  <si>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</si>
  <si>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</si>
  <si>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</si>
  <si>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</si>
  <si>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</si>
  <si>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</si>
  <si>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</si>
  <si>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</si>
  <si>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</si>
  <si>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</si>
  <si>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</si>
  <si>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</si>
  <si>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</si>
  <si>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</si>
  <si>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</si>
  <si>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</si>
  <si>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</si>
  <si>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</si>
  <si>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</si>
  <si>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</si>
  <si>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</si>
  <si>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</si>
  <si>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</si>
  <si>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</si>
  <si>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</si>
  <si>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</si>
  <si>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</si>
  <si>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</si>
  <si>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</si>
  <si>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</si>
  <si>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</si>
  <si>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</si>
  <si>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</si>
  <si>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</si>
  <si>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</si>
  <si>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</si>
  <si>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</si>
  <si>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</si>
  <si>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</si>
  <si>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</si>
  <si>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</si>
  <si>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</si>
  <si>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</si>
  <si>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</si>
  <si>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</si>
  <si>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</si>
  <si>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</si>
  <si>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</si>
  <si>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</si>
  <si>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</si>
  <si>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</si>
  <si>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</si>
  <si>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</si>
  <si>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</si>
  <si>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</si>
  <si>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</si>
  <si>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</si>
  <si>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</si>
  <si>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</si>
  <si>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</si>
  <si>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</si>
  <si>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</si>
  <si>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</si>
  <si>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</si>
  <si>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</si>
  <si>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</si>
  <si>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</si>
  <si>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</si>
  <si>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</si>
  <si>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</si>
  <si>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</si>
  <si>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</si>
  <si>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</si>
  <si>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</si>
  <si>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</si>
  <si>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</si>
  <si>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</si>
  <si>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</si>
  <si>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</si>
  <si>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</si>
  <si>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</si>
  <si>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</si>
  <si>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</si>
  <si>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</si>
  <si>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</si>
  <si>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</si>
  <si>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</si>
  <si>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</si>
  <si>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</si>
  <si>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</si>
  <si>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</si>
  <si>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</si>
  <si>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</si>
  <si>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</si>
  <si>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</si>
  <si>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</si>
  <si>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</si>
  <si>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</si>
  <si>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</si>
  <si>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</si>
  <si>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</si>
  <si>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</si>
  <si>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</si>
  <si>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</si>
  <si>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</si>
  <si>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</si>
  <si>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</si>
  <si>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</si>
  <si>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</si>
  <si>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</si>
  <si>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</si>
  <si>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</si>
  <si>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</si>
  <si>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</si>
  <si>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</si>
  <si>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</si>
  <si>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</si>
  <si>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</si>
  <si>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</si>
  <si>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</si>
  <si>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</si>
  <si>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</si>
  <si>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</si>
  <si>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</si>
  <si>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</si>
  <si>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</si>
  <si>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</si>
  <si>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</si>
  <si>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</si>
  <si>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</si>
  <si>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</si>
  <si>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</si>
  <si>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</si>
  <si>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</si>
  <si>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</si>
  <si>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</si>
  <si>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</si>
  <si>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</si>
  <si>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</si>
  <si>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</si>
  <si>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</si>
  <si>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</si>
  <si>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</si>
  <si>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</si>
  <si>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</si>
  <si>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</si>
  <si>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</si>
  <si>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</si>
  <si>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</si>
  <si>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</si>
  <si>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</si>
  <si>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</si>
  <si>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</si>
  <si>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</si>
  <si>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</si>
  <si>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</si>
  <si>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</si>
  <si>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</si>
  <si>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</si>
  <si>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</si>
  <si>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</si>
  <si>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</si>
  <si>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</si>
  <si>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</si>
  <si>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</si>
  <si>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</si>
  <si>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</si>
  <si>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</si>
  <si>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</si>
  <si>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</si>
  <si>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</si>
  <si>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</si>
  <si>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</si>
  <si>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</si>
  <si>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</si>
  <si>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</si>
  <si>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</si>
  <si>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</si>
  <si>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</si>
  <si>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</si>
  <si>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</si>
  <si>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</si>
  <si>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</si>
  <si>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</si>
  <si>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</si>
  <si>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</si>
  <si>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</si>
  <si>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</si>
  <si>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</si>
  <si>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</si>
  <si>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</si>
  <si>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</si>
  <si>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</si>
  <si>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</si>
  <si>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</si>
  <si>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</si>
  <si>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</si>
  <si>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</si>
  <si>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</si>
  <si>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</si>
  <si>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</si>
  <si>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</si>
  <si>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</si>
  <si>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</si>
  <si>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</si>
  <si>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</si>
  <si>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</si>
  <si>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</si>
  <si>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</si>
  <si>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</si>
  <si>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</si>
  <si>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</si>
  <si>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</si>
  <si>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</si>
  <si>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</si>
  <si>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</si>
  <si>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</si>
  <si>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</si>
  <si>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</si>
  <si>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</si>
  <si>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</si>
  <si>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</si>
  <si>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</si>
  <si>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</si>
  <si>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</si>
  <si>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</si>
  <si>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</si>
  <si>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</si>
  <si>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</si>
  <si>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</si>
  <si>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</si>
  <si>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</si>
  <si>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</si>
  <si>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</si>
  <si>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</si>
  <si>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</si>
  <si>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</si>
  <si>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</si>
  <si>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</si>
  <si>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</si>
  <si>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</si>
  <si>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</si>
  <si>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</si>
  <si>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</si>
  <si>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</si>
  <si>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</si>
  <si>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</si>
  <si>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</si>
  <si>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</si>
  <si>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</si>
  <si>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</si>
  <si>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</si>
  <si>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</si>
  <si>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</si>
  <si>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</si>
  <si>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</si>
  <si>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</si>
  <si>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</si>
  <si>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</si>
  <si>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</si>
  <si>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</si>
  <si>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</si>
  <si>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</si>
  <si>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</si>
  <si>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</si>
  <si>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</si>
  <si>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</si>
  <si>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</si>
  <si>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</si>
  <si>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</si>
  <si>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</si>
  <si>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</si>
  <si>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</si>
  <si>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</si>
  <si>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</si>
  <si>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</si>
  <si>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</si>
  <si>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</si>
  <si>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</si>
  <si>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</si>
  <si>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</si>
  <si>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</si>
  <si>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</si>
  <si>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</si>
  <si>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</si>
  <si>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</si>
  <si>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</si>
  <si>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</si>
  <si>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</si>
  <si>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</si>
  <si>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</si>
  <si>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</si>
  <si>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</si>
  <si>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</si>
  <si>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</si>
  <si>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</si>
  <si>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</si>
  <si>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</si>
  <si>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</si>
  <si>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</si>
  <si>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</si>
  <si>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</si>
  <si>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</si>
  <si>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</si>
  <si>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</si>
  <si>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</si>
  <si>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</si>
  <si>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</si>
  <si>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</si>
  <si>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</si>
  <si>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</si>
  <si>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</si>
  <si>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</si>
  <si>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</si>
  <si>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</si>
  <si>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</si>
  <si>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</si>
  <si>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</si>
  <si>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</si>
  <si>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</si>
  <si>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</si>
  <si>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</si>
  <si>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</si>
  <si>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</si>
  <si>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</si>
  <si>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</si>
  <si>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</si>
  <si>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</si>
  <si>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</si>
  <si>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</si>
  <si>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</si>
  <si>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</si>
  <si>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</si>
  <si>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</si>
  <si>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</si>
  <si>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</si>
  <si>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</si>
  <si>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</si>
  <si>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</si>
  <si>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</si>
  <si>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</si>
  <si>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</si>
  <si>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</si>
  <si>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</si>
  <si>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</si>
  <si>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</si>
  <si>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</si>
  <si>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</si>
  <si>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</si>
  <si>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</si>
  <si>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</si>
  <si>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</si>
  <si>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</si>
  <si>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</si>
  <si>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</si>
  <si>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</si>
  <si>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</si>
  <si>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</si>
  <si>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</si>
  <si>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</si>
  <si>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</si>
  <si>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</si>
  <si>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</si>
  <si>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</si>
  <si>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</si>
  <si>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</si>
  <si>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</si>
  <si>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</si>
  <si>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</si>
  <si>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</si>
  <si>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</si>
  <si>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</si>
  <si>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</si>
  <si>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</si>
  <si>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</si>
  <si>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</si>
  <si>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</si>
  <si>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</si>
  <si>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</si>
  <si>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</si>
  <si>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</si>
  <si>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</si>
  <si>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</si>
  <si>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</si>
  <si>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</si>
  <si>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</si>
  <si>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</si>
  <si>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</si>
  <si>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</si>
  <si>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</si>
  <si>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</si>
  <si>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</si>
  <si>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</si>
  <si>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</si>
  <si>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</si>
  <si>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</si>
  <si>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</si>
  <si>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</si>
  <si>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</si>
  <si>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</si>
  <si>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</si>
  <si>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</si>
  <si>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</si>
  <si>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</si>
  <si>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</si>
  <si>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</si>
  <si>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</si>
  <si>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</si>
  <si>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</si>
  <si>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</si>
  <si>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</si>
  <si>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</si>
  <si>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</si>
  <si>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</si>
  <si>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</si>
  <si>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</si>
  <si>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</si>
  <si>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</si>
  <si>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</si>
  <si>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</si>
  <si>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</si>
  <si>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</si>
  <si>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</si>
  <si>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</si>
  <si>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</si>
  <si>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</si>
  <si>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</si>
  <si>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</si>
  <si>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</si>
  <si>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</si>
  <si>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</si>
  <si>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</si>
  <si>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</si>
  <si>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</si>
  <si>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</si>
  <si>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</si>
  <si>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</si>
  <si>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</si>
  <si>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</si>
  <si>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</si>
  <si>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</si>
  <si>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</si>
  <si>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</si>
  <si>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</si>
  <si>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</si>
  <si>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</si>
  <si>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</si>
  <si>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</si>
  <si>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</si>
  <si>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</si>
  <si>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</si>
  <si>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</si>
  <si>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</si>
  <si>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</si>
  <si>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</si>
  <si>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</si>
  <si>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</si>
  <si>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</si>
  <si>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</si>
  <si>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</si>
  <si>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</si>
  <si>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</si>
  <si>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</si>
  <si>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</si>
  <si>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</si>
  <si>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</si>
  <si>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</si>
  <si>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</si>
  <si>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</si>
  <si>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</si>
  <si>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</si>
  <si>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</si>
  <si>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</si>
  <si>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</si>
  <si>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</si>
  <si>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</si>
  <si>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</si>
  <si>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</si>
  <si>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</si>
  <si>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</si>
  <si>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</si>
  <si>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</si>
  <si>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</si>
  <si>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</si>
  <si>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</si>
  <si>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</si>
  <si>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</si>
  <si>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</si>
  <si>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</si>
  <si>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</si>
  <si>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</si>
  <si>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</si>
  <si>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</si>
  <si>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</si>
  <si>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</si>
  <si>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</si>
  <si>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</si>
  <si>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</si>
  <si>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</si>
  <si>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</si>
  <si>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</si>
  <si>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</si>
  <si>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</si>
  <si>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</si>
  <si>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</si>
  <si>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</si>
  <si>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</si>
  <si>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</si>
  <si>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</si>
  <si>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</si>
  <si>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</si>
  <si>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</si>
  <si>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</si>
  <si>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</si>
  <si>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</si>
  <si>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</si>
  <si>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</si>
  <si>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</si>
  <si>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</si>
  <si>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</si>
  <si>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</si>
  <si>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</si>
  <si>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</si>
  <si>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</si>
  <si>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</si>
  <si>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</si>
  <si>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</si>
  <si>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</si>
  <si>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</si>
  <si>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</si>
  <si>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</si>
  <si>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</si>
  <si>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</si>
  <si>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</si>
  <si>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</si>
  <si>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</si>
  <si>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</si>
  <si>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</si>
  <si>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</si>
  <si>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</si>
  <si>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</si>
  <si>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</si>
  <si>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</si>
  <si>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</si>
  <si>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</si>
  <si>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</si>
  <si>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</si>
  <si>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</si>
  <si>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</si>
  <si>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</si>
  <si>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</si>
  <si>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</si>
  <si>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</si>
  <si>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</si>
  <si>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</si>
  <si>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</si>
  <si>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</si>
  <si>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</si>
  <si>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</si>
  <si>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</si>
  <si>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</si>
  <si>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</si>
  <si>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</si>
  <si>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</si>
  <si>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</si>
  <si>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</si>
  <si>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</si>
  <si>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</si>
  <si>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</si>
  <si>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</si>
  <si>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</si>
  <si>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</si>
  <si>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</si>
  <si>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</si>
  <si>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</si>
  <si>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</si>
  <si>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</si>
  <si>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</si>
  <si>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</si>
  <si>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</si>
  <si>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</si>
  <si>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</si>
  <si>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</si>
  <si>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</si>
  <si>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</si>
  <si>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</si>
  <si>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</si>
  <si>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</si>
  <si>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</si>
  <si>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</si>
  <si>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</si>
  <si>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</si>
  <si>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</si>
  <si>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</si>
  <si>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</si>
  <si>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</si>
  <si>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</si>
  <si>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</si>
  <si>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</si>
  <si>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</si>
  <si>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</si>
  <si>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</si>
  <si>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</si>
  <si>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</si>
  <si>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</si>
  <si>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</si>
  <si>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</si>
  <si>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</si>
  <si>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</si>
  <si>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</si>
  <si>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</si>
  <si>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</si>
  <si>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</si>
  <si>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</si>
  <si>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</si>
  <si>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</si>
  <si>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</si>
  <si>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</si>
  <si>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</si>
  <si>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</si>
  <si>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</si>
  <si>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</si>
  <si>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</si>
  <si>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</si>
  <si>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</si>
  <si>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</si>
  <si>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</si>
  <si>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</si>
  <si>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</si>
  <si>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</si>
  <si>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</si>
  <si>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</si>
  <si>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</si>
  <si>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</si>
  <si>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</si>
  <si>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</si>
  <si>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</si>
  <si>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</si>
  <si>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</si>
  <si>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</si>
  <si>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</si>
  <si>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</si>
  <si>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</si>
  <si>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</si>
  <si>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</si>
  <si>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</si>
  <si>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</si>
  <si>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</si>
  <si>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</si>
  <si>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</si>
  <si>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</si>
  <si>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</si>
  <si>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</si>
  <si>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</si>
  <si>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</si>
  <si>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</si>
  <si>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</si>
  <si>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</si>
  <si>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</si>
  <si>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</si>
  <si>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</si>
  <si>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</si>
  <si>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</si>
  <si>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</si>
  <si>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</si>
  <si>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</si>
  <si>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</si>
  <si>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</si>
  <si>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</si>
  <si>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</si>
  <si>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</si>
  <si>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</si>
  <si>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</si>
  <si>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</si>
  <si>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</si>
  <si>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</si>
  <si>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</si>
  <si>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</si>
  <si>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</si>
  <si>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</si>
  <si>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</si>
  <si>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</si>
  <si>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</si>
  <si>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</si>
  <si>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</si>
  <si>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</si>
  <si>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</si>
  <si>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</si>
  <si>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</si>
  <si>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</si>
  <si>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</si>
  <si>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</si>
  <si>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</si>
  <si>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</si>
  <si>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</si>
  <si>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</si>
  <si>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</si>
  <si>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</si>
  <si>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</si>
  <si>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</si>
  <si>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</si>
  <si>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</si>
  <si>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</si>
  <si>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</si>
  <si>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</si>
  <si>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</si>
  <si>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</si>
  <si>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</si>
  <si>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</si>
  <si>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</si>
  <si>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</si>
  <si>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</si>
  <si>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</si>
  <si>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</si>
  <si>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</si>
  <si>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</si>
  <si>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</si>
  <si>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</si>
  <si>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</si>
  <si>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</si>
  <si>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</si>
  <si>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</si>
  <si>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</si>
  <si>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</si>
  <si>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</si>
  <si>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</si>
  <si>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</si>
  <si>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</si>
  <si>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</si>
  <si>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</si>
  <si>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</si>
  <si>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</si>
  <si>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</si>
  <si>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</si>
  <si>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</si>
  <si>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</si>
  <si>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</si>
  <si>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</si>
  <si>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</si>
  <si>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</si>
  <si>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</si>
  <si>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</si>
  <si>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</si>
  <si>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</si>
  <si>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</si>
  <si>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</si>
  <si>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</si>
  <si>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</si>
  <si>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</si>
  <si>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</si>
  <si>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</si>
  <si>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</si>
  <si>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</si>
  <si>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</si>
  <si>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</si>
  <si>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</si>
  <si>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</si>
  <si>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</si>
  <si>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</si>
  <si>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</si>
  <si>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</si>
  <si>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</si>
  <si>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</si>
  <si>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</si>
  <si>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</si>
  <si>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</si>
  <si>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</si>
  <si>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</si>
  <si>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</si>
  <si>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</si>
  <si>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</si>
  <si>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</si>
  <si>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</si>
  <si>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</si>
  <si>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</si>
  <si>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</si>
  <si>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</si>
  <si>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</si>
  <si>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</si>
  <si>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</si>
  <si>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</si>
  <si>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</si>
  <si>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</si>
  <si>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</si>
  <si>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</si>
  <si>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</si>
  <si>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</si>
  <si>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</si>
  <si>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</si>
  <si>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</si>
  <si>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</si>
  <si>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</si>
  <si>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</si>
  <si>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</si>
  <si>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</si>
  <si>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</si>
  <si>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</si>
  <si>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</si>
  <si>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</si>
  <si>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</si>
  <si>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</si>
  <si>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</si>
  <si>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</si>
  <si>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</si>
  <si>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</si>
  <si>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</si>
  <si>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</si>
  <si>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</si>
  <si>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</si>
  <si>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</si>
  <si>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</si>
  <si>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</si>
  <si>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</si>
  <si>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</si>
  <si>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</si>
  <si>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</si>
  <si>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</si>
  <si>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</si>
  <si>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</si>
  <si>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</si>
  <si>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</si>
  <si>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</si>
  <si>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</si>
  <si>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</si>
  <si>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</si>
  <si>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</si>
  <si>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</si>
  <si>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</si>
  <si>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</si>
  <si>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</si>
  <si>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</si>
  <si>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</si>
  <si>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</si>
  <si>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</si>
  <si>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</si>
  <si>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</si>
  <si>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</si>
  <si>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</si>
  <si>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</si>
  <si>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</si>
  <si>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</si>
  <si>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</si>
  <si>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</si>
  <si>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</si>
  <si>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</si>
  <si>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</si>
  <si>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</si>
  <si>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</si>
  <si>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</si>
  <si>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</si>
  <si>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</si>
  <si>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</si>
  <si>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</si>
  <si>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</si>
  <si>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</si>
  <si>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</si>
  <si>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</si>
  <si>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</si>
  <si>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</si>
  <si>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</si>
  <si>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</si>
  <si>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</si>
  <si>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</si>
  <si>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</si>
  <si>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</si>
  <si>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</si>
  <si>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</si>
  <si>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</si>
  <si>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</si>
  <si>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</si>
  <si>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</si>
  <si>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</si>
  <si>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</si>
  <si>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</si>
  <si>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</si>
  <si>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</si>
  <si>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</si>
  <si>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</si>
  <si>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</si>
  <si>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</si>
  <si>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</si>
  <si>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</si>
  <si>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</si>
  <si>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</si>
  <si>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</si>
  <si>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</si>
  <si>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</si>
  <si>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</si>
  <si>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</si>
  <si>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</si>
  <si>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</si>
  <si>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</si>
  <si>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</si>
  <si>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</si>
  <si>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</si>
  <si>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</si>
  <si>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</si>
  <si>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</si>
  <si>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</si>
  <si>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</si>
  <si>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</si>
  <si>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</si>
  <si>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</si>
  <si>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</si>
  <si>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</si>
  <si>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</si>
  <si>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</si>
  <si>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</si>
  <si>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</si>
  <si>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</si>
  <si>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</si>
  <si>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</si>
  <si>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</si>
  <si>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</si>
  <si>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</si>
  <si>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</si>
  <si>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</si>
  <si>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</si>
  <si>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</si>
  <si>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</si>
  <si>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</si>
  <si>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</si>
  <si>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</si>
  <si>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</si>
  <si>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</si>
  <si>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</si>
  <si>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</si>
  <si>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</si>
  <si>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</si>
  <si>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</si>
  <si>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</si>
  <si>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</si>
  <si>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</si>
  <si>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</si>
  <si>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</si>
  <si>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</si>
  <si>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</si>
  <si>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</si>
  <si>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</si>
  <si>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</si>
  <si>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</si>
  <si>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</si>
  <si>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</si>
  <si>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</si>
  <si>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</si>
  <si>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</si>
  <si>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</si>
  <si>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</si>
  <si>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</si>
  <si>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</si>
  <si>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</si>
  <si>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</si>
  <si>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</si>
  <si>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</si>
  <si>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</si>
  <si>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</si>
  <si>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</si>
  <si>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</si>
  <si>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</si>
  <si>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</si>
  <si>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</si>
  <si>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</si>
  <si>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</si>
  <si>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</si>
  <si>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</si>
  <si>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</si>
  <si>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</si>
  <si>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</si>
  <si>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</si>
  <si>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</si>
  <si>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</si>
  <si>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</si>
  <si>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</si>
  <si>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</si>
  <si>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</si>
  <si>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</si>
  <si>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</si>
  <si>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</si>
  <si>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</si>
  <si>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</si>
  <si>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</si>
  <si>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</si>
  <si>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</si>
  <si>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</si>
  <si>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</si>
  <si>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</si>
  <si>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</si>
  <si>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</si>
  <si>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</si>
  <si>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</si>
  <si>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</si>
  <si>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</si>
  <si>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</si>
  <si>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</si>
  <si>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</si>
  <si>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</si>
  <si>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</si>
  <si>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</si>
  <si>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</si>
  <si>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</si>
  <si>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</si>
  <si>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</si>
  <si>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</si>
  <si>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</si>
  <si>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</si>
  <si>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</si>
  <si>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</si>
  <si>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</si>
  <si>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</si>
  <si>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</si>
  <si>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</si>
  <si>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</si>
  <si>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</si>
  <si>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</si>
  <si>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</si>
  <si>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</si>
  <si>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</si>
  <si>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</si>
  <si>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</si>
  <si>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</si>
  <si>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</si>
  <si>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</si>
  <si>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</si>
  <si>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</si>
  <si>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</si>
  <si>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</si>
  <si>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</si>
  <si>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</si>
  <si>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</si>
  <si>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</si>
  <si>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</si>
  <si>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</si>
  <si>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</si>
  <si>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</si>
  <si>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</si>
  <si>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</si>
  <si>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</si>
  <si>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</si>
  <si>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</si>
  <si>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</si>
  <si>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</si>
  <si>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</si>
  <si>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</si>
  <si>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</si>
  <si>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</si>
  <si>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</si>
  <si>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</si>
  <si>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</si>
  <si>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</si>
  <si>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</si>
  <si>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</si>
  <si>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</si>
  <si>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</si>
  <si>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</si>
  <si>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</si>
  <si>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</si>
  <si>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</si>
  <si>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</si>
  <si>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</si>
  <si>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</si>
  <si>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</si>
  <si>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</si>
  <si>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</si>
  <si>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</si>
  <si>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</si>
  <si>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</si>
  <si>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</si>
  <si>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</si>
  <si>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</si>
  <si>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</si>
  <si>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</si>
  <si>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</si>
  <si>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</si>
  <si>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</si>
  <si>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</si>
  <si>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</si>
  <si>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</si>
  <si>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</si>
  <si>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</si>
  <si>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</si>
  <si>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</si>
  <si>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</si>
  <si>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</si>
  <si>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</si>
  <si>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</si>
  <si>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</si>
  <si>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</si>
  <si>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</si>
  <si>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</si>
  <si>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</si>
  <si>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</si>
  <si>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</si>
  <si>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</si>
  <si>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</si>
  <si>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</si>
  <si>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</si>
  <si>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</si>
  <si>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</si>
  <si>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</si>
  <si>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</si>
  <si>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</si>
  <si>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</si>
  <si>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</si>
  <si>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</si>
  <si>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</si>
  <si>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</si>
  <si>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</si>
  <si>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</si>
  <si>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</si>
  <si>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</si>
  <si>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</si>
  <si>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</si>
  <si>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</si>
  <si>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</si>
  <si>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</si>
  <si>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</si>
  <si>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</si>
  <si>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</si>
  <si>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</si>
  <si>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</si>
  <si>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</si>
  <si>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</si>
  <si>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</si>
  <si>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</si>
  <si>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</si>
  <si>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</si>
  <si>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</si>
  <si>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</si>
  <si>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</si>
  <si>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</si>
  <si>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</si>
  <si>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</si>
  <si>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</si>
  <si>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</si>
  <si>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</si>
  <si>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</si>
  <si>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</si>
  <si>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</si>
  <si>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</si>
  <si>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</si>
  <si>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</si>
  <si>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</si>
  <si>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</si>
  <si>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</si>
  <si>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</si>
  <si>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</si>
  <si>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</si>
  <si>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</si>
  <si>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</si>
  <si>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</si>
  <si>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</si>
  <si>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</si>
  <si>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</si>
  <si>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</si>
  <si>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</si>
  <si>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</si>
  <si>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</si>
  <si>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</si>
  <si>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</si>
  <si>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</si>
  <si>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</si>
  <si>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</si>
  <si>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</si>
  <si>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</si>
  <si>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</si>
  <si>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</si>
  <si>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</si>
  <si>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</si>
  <si>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</si>
  <si>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</si>
  <si>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</si>
  <si>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</si>
  <si>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</si>
  <si>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</si>
  <si>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</si>
  <si>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</si>
  <si>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</si>
  <si>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</si>
  <si>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</si>
  <si>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</si>
  <si>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</si>
  <si>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</si>
  <si>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</si>
  <si>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</si>
  <si>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</si>
  <si>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</si>
  <si>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</si>
  <si>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</si>
  <si>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</si>
  <si>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</si>
  <si>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</si>
  <si>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</si>
  <si>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</si>
  <si>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</si>
  <si>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</si>
  <si>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</si>
  <si>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</si>
  <si>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</si>
  <si>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</si>
  <si>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</si>
  <si>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</si>
  <si>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</si>
  <si>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</si>
  <si>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</si>
  <si>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</si>
  <si>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</si>
  <si>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</si>
  <si>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</si>
  <si>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</si>
  <si>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</si>
  <si>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</si>
  <si>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</si>
  <si>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</si>
  <si>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</si>
  <si>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</si>
  <si>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</si>
  <si>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</si>
  <si>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</si>
  <si>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</si>
  <si>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</si>
  <si>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</si>
  <si>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</si>
  <si>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</si>
  <si>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</si>
  <si>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</si>
  <si>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</si>
  <si>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</si>
  <si>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</si>
  <si>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</si>
  <si>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</si>
  <si>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</si>
  <si>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</si>
  <si>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</si>
  <si>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</si>
  <si>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</si>
  <si>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</si>
  <si>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</si>
  <si>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</si>
  <si>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</si>
  <si>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</si>
  <si>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</si>
  <si>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</si>
  <si>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</si>
  <si>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</si>
  <si>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</si>
  <si>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</si>
  <si>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</si>
  <si>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</si>
  <si>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</si>
  <si>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</si>
  <si>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</si>
  <si>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</si>
  <si>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</si>
  <si>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</si>
  <si>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</si>
  <si>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</si>
  <si>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</si>
  <si>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</si>
  <si>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</si>
  <si>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</si>
  <si>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</si>
  <si>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</si>
  <si>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</si>
  <si>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</si>
  <si>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</si>
  <si>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</si>
  <si>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</si>
  <si>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</si>
  <si>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</si>
  <si>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</si>
  <si>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</si>
  <si>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</si>
  <si>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</si>
  <si>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</si>
  <si>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</si>
  <si>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</si>
  <si>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</si>
  <si>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</si>
  <si>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</si>
  <si>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</si>
  <si>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</si>
  <si>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</si>
  <si>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</si>
  <si>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</si>
  <si>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</si>
  <si>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</si>
  <si>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</si>
  <si>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</si>
  <si>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</si>
  <si>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</si>
  <si>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</si>
  <si>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</si>
  <si>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</si>
  <si>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</si>
  <si>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</si>
  <si>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</si>
  <si>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</si>
  <si>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</si>
  <si>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</si>
  <si>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</si>
  <si>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</si>
  <si>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</si>
  <si>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</si>
  <si>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</si>
  <si>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</si>
  <si>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</si>
  <si>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</si>
  <si>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</si>
  <si>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</si>
  <si>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</si>
  <si>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</si>
  <si>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</si>
  <si>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</si>
  <si>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</si>
  <si>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</si>
  <si>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</si>
  <si>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</si>
  <si>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</si>
  <si>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</si>
  <si>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</si>
  <si>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</si>
  <si>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</si>
  <si>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</si>
  <si>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</si>
  <si>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</si>
  <si>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</si>
  <si>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</si>
  <si>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</si>
  <si>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</si>
  <si>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</si>
  <si>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</si>
  <si>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</si>
  <si>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</si>
  <si>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</si>
  <si>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</si>
  <si>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</si>
  <si>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</si>
  <si>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</si>
  <si>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</si>
  <si>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</si>
  <si>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</si>
  <si>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</si>
  <si>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</si>
  <si>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</si>
  <si>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</si>
  <si>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</si>
  <si>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</si>
  <si>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</si>
  <si>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</si>
  <si>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</si>
  <si>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</si>
  <si>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</si>
  <si>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</si>
  <si>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</si>
  <si>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</si>
  <si>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</si>
  <si>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</si>
  <si>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</si>
  <si>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</si>
  <si>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</si>
  <si>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</si>
  <si>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</si>
  <si>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</si>
  <si>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</si>
  <si>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</si>
  <si>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</si>
  <si>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</si>
  <si>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</si>
  <si>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</si>
  <si>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</si>
  <si>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</si>
  <si>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</si>
  <si>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</si>
  <si>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</si>
  <si>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</si>
  <si>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</si>
  <si>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</si>
  <si>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</si>
  <si>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</si>
  <si>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</si>
  <si>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</si>
  <si>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</si>
  <si>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</si>
  <si>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</si>
  <si>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</si>
  <si>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</si>
  <si>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</si>
  <si>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</si>
  <si>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</si>
  <si>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</si>
  <si>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</si>
  <si>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</si>
  <si>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</si>
  <si>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</si>
  <si>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</si>
  <si>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</si>
  <si>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</si>
  <si>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</si>
  <si>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</si>
  <si>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</si>
  <si>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</si>
  <si>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</si>
  <si>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</si>
  <si>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</si>
  <si>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</si>
  <si>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</si>
  <si>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</si>
  <si>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</si>
  <si>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</si>
  <si>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</si>
  <si>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</si>
  <si>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</si>
  <si>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</si>
  <si>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</si>
  <si>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</si>
  <si>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</si>
  <si>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</si>
  <si>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</si>
  <si>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</si>
  <si>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</si>
  <si>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</si>
  <si>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</si>
  <si>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</si>
  <si>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</si>
  <si>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</si>
  <si>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</si>
  <si>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</si>
  <si>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</si>
  <si>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</si>
  <si>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</si>
  <si>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</si>
  <si>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</si>
  <si>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</si>
  <si>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</si>
  <si>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</si>
  <si>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</si>
  <si>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</si>
  <si>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</si>
  <si>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</si>
  <si>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</si>
  <si>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</si>
  <si>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</si>
  <si>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</si>
  <si>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</si>
  <si>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</si>
  <si>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</si>
  <si>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</si>
  <si>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</si>
  <si>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</si>
  <si>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</si>
  <si>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</si>
  <si>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</si>
  <si>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</si>
  <si>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</si>
  <si>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</si>
  <si>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</si>
  <si>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</si>
  <si>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</si>
  <si>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</si>
  <si>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</si>
  <si>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</si>
  <si>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</si>
  <si>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</si>
  <si>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</si>
  <si>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</si>
  <si>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</si>
  <si>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</si>
  <si>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</si>
  <si>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</si>
  <si>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</si>
  <si>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</si>
  <si>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</si>
  <si>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</si>
  <si>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</si>
  <si>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</si>
  <si>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</si>
  <si>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</si>
  <si>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</si>
  <si>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</si>
  <si>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</si>
  <si>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</si>
  <si>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</si>
  <si>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</si>
  <si>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</si>
  <si>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</si>
  <si>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</si>
  <si>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</si>
  <si>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</si>
  <si>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</si>
  <si>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</si>
  <si>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</si>
  <si>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</si>
  <si>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</si>
  <si>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</si>
  <si>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</si>
  <si>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</si>
  <si>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</si>
  <si>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</si>
  <si>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</si>
  <si>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</si>
  <si>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</si>
  <si>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</si>
  <si>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</si>
  <si>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</si>
  <si>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</si>
  <si>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</si>
  <si>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</si>
  <si>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</si>
  <si>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</si>
  <si>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</si>
  <si>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</si>
  <si>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</si>
  <si>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</si>
  <si>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</si>
  <si>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</si>
  <si>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</si>
  <si>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</si>
  <si>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</si>
  <si>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</si>
  <si>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</si>
  <si>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</si>
  <si>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</si>
  <si>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</si>
  <si>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</si>
  <si>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</si>
  <si>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</si>
  <si>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</si>
  <si>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</si>
  <si>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</si>
  <si>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</si>
  <si>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</si>
  <si>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</si>
  <si>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</si>
  <si>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</si>
  <si>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</si>
  <si>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</si>
  <si>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</si>
  <si>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</si>
  <si>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</si>
  <si>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</si>
  <si>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</si>
  <si>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</si>
  <si>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</si>
  <si>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</si>
  <si>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</si>
  <si>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</si>
  <si>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</si>
  <si>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</si>
  <si>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</si>
  <si>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</si>
  <si>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</si>
  <si>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</si>
  <si>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</si>
  <si>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</si>
  <si>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</si>
  <si>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</si>
  <si>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</si>
  <si>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</si>
  <si>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</si>
  <si>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</si>
  <si>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</si>
  <si>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</si>
  <si>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</si>
  <si>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</si>
  <si>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</si>
  <si>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</si>
  <si>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</si>
  <si>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</si>
  <si>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</si>
  <si>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</si>
  <si>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</si>
  <si>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</si>
  <si>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</si>
  <si>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</si>
  <si>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</si>
  <si>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</si>
  <si>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</si>
  <si>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</si>
  <si>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</si>
  <si>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</si>
  <si>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</si>
  <si>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</si>
  <si>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</si>
  <si>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</si>
  <si>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</si>
  <si>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</si>
  <si>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</si>
  <si>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</si>
  <si>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</si>
  <si>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</si>
  <si>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</si>
  <si>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</si>
  <si>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</si>
  <si>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</si>
  <si>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</si>
  <si>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</si>
  <si>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</si>
  <si>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</si>
  <si>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</si>
  <si>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</si>
  <si>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</si>
  <si>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</si>
  <si>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</si>
  <si>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</si>
  <si>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</si>
  <si>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</si>
  <si>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</si>
  <si>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</si>
  <si>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</si>
  <si>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</si>
  <si>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</si>
  <si>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</si>
  <si>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</si>
  <si>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</si>
  <si>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</si>
  <si>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</si>
  <si>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</si>
  <si>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</si>
  <si>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</si>
  <si>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</si>
  <si>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</si>
  <si>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</si>
  <si>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</si>
  <si>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</si>
  <si>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</si>
  <si>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</si>
  <si>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</si>
  <si>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</si>
  <si>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</si>
  <si>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</si>
  <si>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</si>
  <si>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</si>
  <si>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</si>
  <si>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</si>
  <si>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</si>
  <si>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</si>
  <si>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</si>
  <si>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</si>
  <si>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</si>
  <si>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</si>
  <si>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</si>
  <si>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</si>
  <si>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</si>
  <si>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</si>
  <si>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</si>
  <si>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</si>
  <si>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</si>
  <si>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</si>
  <si>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</si>
  <si>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</si>
  <si>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</si>
  <si>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</si>
  <si>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</si>
  <si>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</si>
  <si>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</si>
  <si>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</si>
  <si>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</si>
  <si>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</si>
  <si>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</si>
  <si>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</si>
  <si>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</si>
  <si>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</si>
  <si>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</si>
  <si>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</si>
  <si>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</si>
  <si>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</si>
  <si>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</si>
  <si>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</si>
  <si>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</si>
  <si>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</si>
  <si>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</si>
  <si>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</si>
  <si>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</si>
  <si>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</si>
  <si>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</si>
  <si>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</si>
  <si>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</si>
  <si>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</si>
  <si>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</si>
  <si>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</si>
  <si>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</si>
  <si>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</si>
  <si>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</si>
  <si>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</si>
  <si>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</si>
  <si>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</si>
  <si>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</si>
  <si>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</si>
  <si>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</si>
  <si>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</si>
  <si>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</si>
  <si>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</si>
  <si>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</si>
  <si>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</si>
  <si>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</si>
  <si>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</si>
  <si>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</si>
  <si>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</si>
  <si>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</si>
  <si>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</si>
  <si>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</si>
  <si>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</si>
  <si>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</si>
  <si>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</si>
  <si>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</si>
  <si>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</si>
  <si>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</si>
  <si>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</si>
  <si>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</si>
  <si>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</si>
  <si>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</si>
  <si>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</si>
  <si>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</si>
  <si>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</si>
  <si>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</si>
  <si>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</si>
  <si>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</si>
  <si>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</si>
  <si>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</si>
  <si>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</si>
  <si>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</si>
  <si>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</si>
  <si>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</si>
  <si>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</si>
  <si>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</si>
  <si>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</si>
  <si>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</si>
  <si>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</si>
  <si>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</si>
  <si>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</si>
  <si>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</si>
  <si>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</si>
  <si>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</si>
  <si>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</si>
  <si>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</si>
  <si>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</si>
  <si>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</si>
  <si>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</si>
  <si>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</si>
  <si>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</si>
  <si>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</si>
  <si>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</si>
  <si>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</si>
  <si>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</si>
  <si>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</si>
  <si>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</si>
  <si>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</si>
  <si>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</si>
  <si>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</si>
  <si>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</si>
  <si>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</si>
  <si>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</si>
  <si>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</si>
  <si>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</si>
  <si>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</si>
  <si>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</si>
  <si>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</si>
  <si>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</si>
  <si>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</si>
  <si>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</si>
  <si>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</si>
  <si>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</si>
  <si>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</si>
  <si>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</si>
  <si>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</si>
  <si>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</si>
  <si>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</si>
  <si>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</si>
  <si>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</si>
  <si>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</si>
  <si>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</si>
  <si>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</si>
  <si>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</si>
  <si>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</si>
  <si>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</si>
  <si>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</si>
  <si>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</si>
  <si>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</si>
  <si>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</si>
  <si>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</si>
  <si>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</si>
  <si>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</si>
  <si>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</si>
  <si>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</si>
  <si>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</si>
  <si>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</si>
  <si>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</si>
  <si>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</si>
  <si>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</si>
  <si>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</si>
  <si>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</si>
  <si>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</si>
  <si>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</si>
  <si>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</si>
  <si>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</si>
  <si>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</si>
  <si>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</si>
  <si>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</si>
  <si>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</si>
  <si>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</si>
  <si>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</si>
  <si>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</si>
  <si>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</si>
  <si>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</si>
  <si>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</si>
  <si>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</si>
  <si>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</si>
  <si>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</si>
  <si>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</si>
  <si>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</si>
  <si>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</si>
  <si>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</si>
  <si>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</si>
  <si>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</si>
  <si>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</si>
  <si>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</si>
  <si>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</si>
  <si>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</si>
  <si>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</si>
  <si>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</si>
  <si>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</si>
  <si>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</si>
  <si>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</si>
  <si>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</si>
  <si>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</si>
  <si>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</si>
  <si>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</si>
  <si>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</si>
  <si>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</si>
  <si>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</si>
  <si>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</si>
  <si>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</si>
  <si>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</si>
  <si>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</si>
  <si>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</si>
  <si>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</si>
  <si>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</si>
  <si>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</si>
  <si>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</si>
  <si>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</si>
  <si>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</si>
  <si>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</si>
  <si>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</si>
  <si>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</si>
  <si>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</si>
  <si>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</si>
  <si>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</si>
  <si>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</si>
  <si>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</si>
  <si>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</si>
  <si>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</si>
  <si>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</si>
  <si>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</si>
  <si>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</si>
  <si>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</si>
  <si>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</si>
  <si>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</si>
  <si>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</si>
  <si>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</si>
  <si>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</si>
  <si>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</si>
  <si>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</si>
  <si>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</si>
  <si>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</si>
  <si>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</si>
  <si>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</si>
  <si>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</si>
  <si>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</si>
  <si>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</si>
  <si>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</si>
  <si>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</si>
  <si>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</si>
  <si>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</si>
  <si>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</si>
  <si>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</si>
  <si>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</si>
  <si>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</si>
  <si>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</si>
  <si>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</si>
  <si>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</si>
  <si>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</si>
  <si>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</si>
  <si>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</si>
  <si>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</si>
  <si>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</si>
  <si>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</si>
  <si>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</si>
  <si>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</si>
  <si>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</si>
  <si>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</si>
  <si>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</si>
  <si>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</si>
  <si>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</si>
  <si>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</si>
  <si>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</si>
  <si>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</si>
  <si>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</si>
  <si>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</si>
  <si>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</si>
  <si>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</si>
  <si>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</si>
  <si>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</si>
  <si>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</si>
  <si>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</si>
  <si>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</si>
  <si>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</si>
  <si>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</si>
  <si>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</si>
  <si>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</si>
  <si>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</si>
  <si>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</si>
  <si>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</si>
  <si>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</si>
  <si>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</si>
  <si>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</si>
  <si>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</si>
  <si>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</si>
  <si>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</si>
  <si>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</si>
  <si>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</si>
  <si>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</si>
  <si>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</si>
  <si>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</si>
  <si>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</si>
  <si>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</si>
  <si>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</si>
  <si>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</si>
  <si>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</si>
  <si>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</si>
  <si>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</si>
  <si>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</si>
  <si>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</si>
  <si>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</si>
  <si>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</si>
  <si>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</si>
  <si>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</si>
  <si>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</si>
  <si>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</si>
  <si>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</si>
  <si>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</si>
  <si>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</si>
  <si>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</si>
  <si>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</si>
  <si>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</si>
  <si>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</si>
  <si>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</si>
  <si>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</si>
  <si>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</si>
  <si>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</si>
  <si>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</si>
  <si>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</si>
  <si>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</si>
  <si>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</si>
  <si>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</si>
  <si>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</si>
  <si>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</si>
  <si>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</si>
  <si>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</si>
  <si>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</si>
  <si>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</si>
  <si>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</si>
  <si>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</si>
  <si>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</si>
  <si>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</si>
  <si>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</si>
  <si>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</si>
  <si>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</si>
  <si>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</si>
  <si>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</si>
  <si>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</si>
  <si>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</si>
  <si>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</si>
  <si>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</si>
  <si>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</si>
  <si>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</si>
  <si>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</si>
  <si>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</si>
  <si>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</si>
  <si>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</si>
  <si>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</si>
  <si>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</si>
  <si>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</si>
  <si>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</si>
  <si>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</si>
  <si>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</si>
  <si>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</si>
  <si>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</si>
  <si>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</si>
  <si>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</si>
  <si>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</si>
  <si>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</si>
  <si>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</si>
  <si>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</si>
  <si>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</si>
  <si>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</si>
  <si>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</si>
  <si>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</si>
  <si>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</si>
  <si>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</si>
  <si>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</si>
  <si>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</si>
  <si>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</si>
  <si>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</si>
  <si>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</si>
  <si>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</si>
  <si>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</si>
  <si>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</si>
  <si>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</si>
  <si>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</si>
  <si>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</si>
  <si>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</si>
  <si>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</si>
  <si>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</si>
  <si>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</si>
  <si>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</si>
  <si>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</si>
  <si>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</si>
  <si>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</si>
  <si>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</si>
  <si>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</si>
  <si>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</si>
  <si>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</si>
  <si>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</si>
  <si>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</si>
  <si>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</si>
  <si>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</si>
  <si>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</si>
  <si>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</si>
  <si>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</si>
  <si>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</si>
  <si>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</si>
  <si>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</si>
  <si>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</si>
  <si>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</si>
  <si>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</si>
  <si>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</si>
  <si>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</si>
  <si>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</si>
  <si>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</si>
  <si>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</si>
  <si>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</si>
  <si>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</si>
  <si>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</si>
  <si>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</si>
  <si>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</si>
  <si>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</si>
  <si>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</si>
  <si>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</si>
  <si>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</si>
  <si>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</si>
  <si>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</si>
  <si>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</si>
  <si>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</si>
  <si>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</si>
  <si>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</si>
  <si>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</si>
  <si>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</si>
  <si>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</si>
  <si>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</si>
  <si>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</si>
  <si>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</si>
  <si>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</si>
  <si>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</si>
  <si>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</si>
  <si>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</si>
  <si>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</si>
  <si>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</si>
  <si>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</si>
  <si>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</si>
  <si>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</si>
  <si>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</si>
  <si>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</si>
  <si>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</si>
  <si>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</si>
  <si>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</si>
  <si>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</si>
  <si>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</si>
  <si>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</si>
  <si>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</si>
  <si>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</si>
  <si>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</si>
  <si>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</si>
  <si>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</si>
  <si>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</si>
  <si>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</si>
  <si>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</si>
  <si>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</si>
  <si>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</si>
  <si>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</si>
  <si>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</si>
  <si>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</si>
  <si>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</si>
  <si>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</si>
  <si>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</si>
  <si>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</si>
  <si>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</si>
  <si>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</si>
  <si>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</si>
  <si>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</si>
  <si>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</si>
  <si>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</si>
  <si>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</si>
  <si>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</si>
  <si>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</si>
  <si>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</si>
  <si>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</si>
  <si>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</si>
  <si>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</si>
  <si>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</si>
  <si>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</si>
  <si>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</si>
  <si>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</si>
  <si>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</si>
  <si>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</si>
  <si>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</si>
  <si>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</si>
  <si>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</si>
  <si>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</si>
  <si>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</si>
  <si>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</si>
  <si>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</si>
  <si>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</si>
  <si>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</si>
  <si>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</si>
  <si>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</si>
  <si>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</si>
  <si>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</si>
  <si>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</si>
  <si>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</si>
  <si>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</si>
  <si>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</si>
  <si>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</si>
  <si>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</si>
  <si>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</si>
  <si>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</si>
  <si>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</si>
  <si>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</si>
  <si>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</si>
  <si>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</si>
  <si>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</si>
  <si>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</si>
  <si>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</si>
  <si>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</si>
  <si>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</si>
  <si>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</si>
  <si>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</si>
  <si>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</si>
  <si>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</si>
  <si>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</si>
  <si>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</si>
  <si>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</si>
  <si>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</si>
  <si>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</si>
  <si>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</si>
  <si>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</si>
  <si>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</si>
  <si>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</si>
  <si>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</si>
  <si>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</si>
  <si>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</si>
  <si>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</si>
  <si>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</si>
  <si>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</si>
  <si>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</si>
  <si>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</si>
  <si>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</si>
  <si>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</si>
  <si>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</si>
  <si>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</si>
  <si>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</si>
  <si>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</si>
  <si>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</si>
  <si>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</si>
  <si>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</si>
  <si>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</si>
  <si>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</si>
  <si>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</si>
  <si>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</si>
  <si>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</si>
  <si>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</si>
  <si>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</si>
  <si>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</si>
  <si>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</si>
  <si>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</si>
  <si>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</si>
  <si>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</si>
  <si>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</si>
  <si>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</si>
  <si>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</si>
  <si>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</si>
  <si>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</si>
  <si>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</si>
  <si>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</si>
  <si>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</si>
  <si>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</si>
  <si>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</si>
  <si>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</si>
  <si>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</si>
  <si>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</si>
  <si>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</si>
  <si>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</si>
  <si>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</si>
  <si>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</si>
  <si>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</si>
  <si>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</si>
  <si>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</si>
  <si>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</si>
  <si>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</si>
  <si>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</si>
  <si>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</si>
  <si>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</si>
  <si>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</si>
  <si>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</si>
  <si>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</si>
  <si>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</si>
  <si>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</si>
  <si>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</si>
  <si>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</si>
  <si>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</si>
  <si>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</si>
  <si>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</si>
  <si>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</si>
  <si>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</si>
  <si>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</si>
  <si>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</si>
  <si>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</si>
  <si>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</si>
  <si>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</si>
  <si>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</si>
  <si>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</si>
  <si>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</si>
  <si>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</si>
  <si>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</si>
  <si>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</si>
  <si>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</si>
  <si>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</si>
  <si>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</si>
  <si>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</si>
  <si>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</si>
  <si>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</si>
  <si>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</si>
  <si>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</si>
  <si>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</si>
  <si>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</si>
  <si>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</si>
  <si>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</si>
  <si>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</si>
  <si>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</si>
  <si>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</si>
  <si>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</si>
  <si>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</si>
  <si>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</si>
  <si>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</si>
  <si>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</si>
  <si>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</si>
  <si>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</si>
  <si>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</si>
  <si>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</si>
  <si>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</si>
  <si>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</si>
  <si>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</si>
  <si>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</si>
  <si>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</si>
  <si>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</si>
  <si>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</si>
  <si>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</si>
  <si>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</si>
  <si>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</si>
  <si>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</si>
  <si>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</si>
  <si>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</si>
  <si>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</si>
  <si>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</si>
  <si>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</si>
  <si>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</si>
  <si>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</si>
  <si>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</si>
  <si>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</si>
  <si>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</si>
  <si>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</si>
  <si>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</si>
  <si>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</si>
  <si>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</si>
  <si>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</si>
  <si>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</si>
  <si>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</si>
  <si>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</si>
  <si>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</si>
  <si>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</si>
  <si>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</si>
  <si>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</si>
  <si>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</si>
  <si>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</si>
  <si>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</si>
  <si>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</si>
  <si>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</si>
  <si>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</si>
  <si>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</si>
  <si>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</si>
  <si>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</si>
  <si>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</si>
  <si>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</si>
  <si>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</si>
  <si>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</si>
  <si>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</si>
  <si>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</si>
  <si>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</si>
  <si>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</si>
  <si>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</si>
  <si>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</si>
  <si>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</si>
  <si>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</si>
  <si>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</si>
  <si>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</si>
  <si>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</si>
  <si>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</si>
  <si>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</si>
  <si>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</si>
  <si>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</si>
  <si>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</si>
  <si>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</si>
  <si>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</si>
  <si>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</si>
  <si>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</si>
  <si>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</si>
  <si>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</si>
  <si>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</si>
  <si>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</si>
  <si>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</si>
  <si>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</si>
  <si>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</si>
  <si>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</si>
  <si>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</si>
  <si>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</si>
  <si>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</si>
  <si>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</si>
  <si>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</si>
  <si>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</si>
  <si>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</si>
  <si>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</si>
  <si>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</si>
  <si>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</si>
  <si>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</si>
  <si>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</si>
  <si>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</si>
  <si>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</si>
  <si>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</si>
  <si>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</si>
  <si>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</si>
  <si>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</si>
  <si>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</si>
  <si>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</si>
  <si>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</si>
  <si>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</si>
  <si>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</si>
  <si>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</si>
  <si>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</si>
  <si>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</si>
  <si>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</si>
  <si>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</si>
  <si>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</si>
  <si>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</si>
  <si>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</si>
  <si>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</si>
  <si>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</si>
  <si>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</si>
  <si>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</si>
  <si>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</si>
  <si>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</si>
  <si>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</si>
  <si>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</si>
  <si>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</si>
  <si>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</si>
  <si>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</si>
  <si>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</si>
  <si>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</si>
  <si>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</si>
  <si>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</si>
  <si>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</si>
  <si>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</si>
  <si>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</si>
  <si>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</si>
  <si>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</si>
  <si>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</si>
  <si>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</si>
  <si>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</si>
  <si>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</si>
  <si>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</si>
  <si>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</si>
  <si>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</si>
  <si>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</si>
  <si>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</si>
  <si>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</si>
  <si>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</si>
  <si>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</si>
  <si>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</si>
  <si>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</si>
  <si>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</si>
  <si>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</si>
  <si>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</si>
  <si>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</si>
  <si>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</si>
  <si>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</si>
  <si>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</si>
  <si>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</si>
  <si>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</si>
  <si>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</si>
  <si>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</si>
  <si>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</si>
  <si>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</si>
  <si>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</si>
  <si>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</si>
  <si>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</si>
  <si>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</si>
  <si>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</si>
  <si>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</si>
  <si>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</si>
  <si>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</si>
  <si>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</si>
  <si>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</si>
  <si>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</si>
  <si>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</si>
  <si>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</si>
  <si>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</si>
  <si>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</si>
  <si>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</si>
  <si>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</si>
  <si>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</si>
  <si>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</si>
  <si>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</si>
  <si>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</si>
  <si>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</si>
  <si>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</si>
  <si>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</si>
  <si>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</si>
  <si>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</si>
  <si>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</si>
  <si>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</si>
  <si>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</si>
  <si>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</si>
  <si>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</si>
  <si>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</si>
  <si>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</si>
  <si>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</si>
  <si>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</si>
  <si>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</si>
  <si>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</si>
  <si>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</si>
  <si>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</si>
  <si>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</si>
  <si>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</si>
  <si>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</si>
  <si>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</si>
  <si>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</si>
  <si>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</si>
  <si>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</si>
  <si>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</si>
  <si>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</si>
  <si>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</si>
  <si>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</si>
  <si>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</si>
  <si>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</si>
  <si>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</si>
  <si>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</si>
  <si>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</si>
  <si>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</si>
  <si>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</si>
  <si>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</si>
  <si>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</si>
  <si>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</si>
  <si>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</si>
  <si>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</si>
  <si>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</si>
  <si>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</si>
  <si>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</si>
  <si>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</si>
  <si>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</si>
  <si>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</si>
  <si>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</si>
  <si>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</si>
  <si>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</si>
  <si>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</si>
  <si>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</si>
  <si>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</si>
  <si>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</si>
  <si>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</si>
  <si>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</si>
  <si>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</si>
  <si>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</si>
  <si>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</si>
  <si>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</si>
  <si>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</si>
  <si>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</si>
  <si>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</si>
  <si>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</si>
  <si>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</si>
  <si>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</si>
  <si>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</si>
  <si>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</si>
  <si>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</si>
  <si>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</si>
  <si>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</si>
  <si>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</si>
  <si>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</si>
  <si>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</si>
  <si>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</si>
  <si>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</si>
  <si>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</si>
  <si>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</si>
  <si>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</si>
  <si>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</si>
  <si>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</si>
  <si>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</si>
  <si>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</si>
  <si>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</si>
  <si>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</si>
  <si>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</si>
  <si>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</si>
  <si>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</si>
  <si>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</si>
  <si>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</si>
  <si>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</si>
  <si>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</si>
  <si>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</si>
  <si>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</si>
  <si>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</si>
  <si>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</si>
  <si>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</si>
  <si>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</si>
  <si>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</si>
  <si>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</si>
  <si>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</si>
  <si>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</si>
  <si>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</si>
  <si>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</si>
  <si>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</si>
  <si>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</si>
  <si>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</si>
  <si>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</si>
  <si>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</si>
  <si>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</si>
  <si>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</si>
  <si>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</si>
  <si>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</si>
  <si>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</si>
  <si>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</si>
  <si>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</si>
  <si>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</si>
  <si>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</si>
  <si>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</si>
  <si>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</si>
  <si>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</si>
  <si>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</si>
  <si>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</si>
  <si>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</si>
  <si>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</si>
  <si>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</si>
  <si>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</si>
  <si>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</si>
  <si>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</si>
  <si>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</si>
  <si>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</si>
  <si>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</si>
  <si>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</si>
  <si>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</si>
  <si>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</si>
  <si>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</si>
  <si>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</si>
  <si>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</si>
  <si>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</si>
  <si>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</si>
  <si>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</si>
  <si>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</si>
  <si>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</si>
  <si>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</si>
  <si>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</si>
  <si>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</si>
  <si>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</si>
  <si>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</si>
  <si>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</si>
  <si>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</si>
  <si>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</si>
  <si>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</si>
  <si>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</si>
  <si>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</si>
  <si>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</si>
  <si>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</si>
  <si>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</si>
  <si>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</si>
  <si>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</si>
  <si>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</si>
  <si>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</si>
  <si>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</si>
  <si>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</si>
  <si>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</si>
  <si>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</si>
  <si>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</si>
  <si>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</si>
  <si>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</si>
  <si>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</si>
  <si>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</si>
  <si>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</si>
  <si>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</si>
  <si>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</si>
  <si>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</si>
  <si>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</si>
  <si>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</si>
  <si>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</si>
  <si>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</si>
  <si>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</si>
  <si>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</si>
  <si>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</si>
  <si>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</si>
  <si>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</si>
  <si>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</si>
  <si>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</si>
  <si>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</si>
  <si>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</si>
  <si>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</si>
  <si>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</si>
  <si>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</si>
  <si>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</si>
  <si>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</si>
  <si>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</si>
  <si>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</si>
  <si>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</si>
  <si>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</si>
  <si>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</si>
  <si>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</si>
  <si>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</si>
  <si>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</si>
  <si>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</si>
  <si>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</si>
  <si>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</si>
  <si>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</si>
  <si>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</si>
  <si>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</si>
  <si>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</si>
  <si>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</si>
  <si>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</si>
  <si>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</si>
  <si>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</si>
  <si>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</si>
  <si>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</si>
  <si>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</si>
  <si>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</si>
  <si>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</si>
  <si>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</si>
  <si>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</si>
  <si>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</si>
  <si>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</si>
  <si>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</si>
  <si>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</si>
  <si>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</si>
  <si>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</si>
  <si>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</si>
  <si>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</si>
  <si>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</si>
  <si>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</si>
  <si>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</si>
  <si>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</si>
  <si>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</si>
  <si>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</si>
  <si>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</si>
  <si>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</si>
  <si>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</si>
  <si>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</si>
  <si>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</si>
  <si>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</si>
  <si>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</si>
  <si>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</si>
  <si>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</si>
  <si>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</si>
  <si>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</si>
  <si>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</si>
  <si>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</si>
  <si>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</si>
  <si>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</si>
  <si>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</si>
  <si>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</si>
  <si>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</si>
  <si>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</si>
  <si>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</si>
  <si>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</si>
  <si>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</si>
  <si>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</si>
  <si>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</si>
  <si>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</si>
  <si>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</si>
  <si>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</si>
  <si>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</si>
  <si>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</si>
  <si>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</si>
  <si>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</si>
  <si>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</si>
  <si>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</si>
  <si>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</si>
  <si>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</si>
  <si>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</si>
  <si>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</si>
  <si>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</si>
  <si>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</si>
  <si>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</si>
  <si>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</si>
  <si>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</si>
  <si>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</si>
  <si>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</si>
  <si>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</si>
  <si>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</si>
  <si>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</si>
  <si>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</si>
  <si>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</si>
  <si>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</si>
  <si>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</si>
  <si>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</si>
  <si>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</si>
  <si>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</si>
  <si>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</si>
  <si>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</si>
  <si>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</si>
  <si>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</si>
  <si>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</si>
  <si>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</si>
  <si>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</si>
  <si>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</si>
  <si>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</si>
  <si>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</si>
  <si>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</si>
  <si>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</si>
  <si>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</si>
  <si>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</si>
  <si>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</si>
  <si>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</si>
  <si>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</si>
  <si>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</si>
  <si>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</si>
  <si>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</si>
  <si>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</si>
  <si>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</si>
  <si>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</si>
  <si>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</si>
  <si>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</si>
  <si>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</si>
  <si>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</si>
  <si>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</si>
  <si>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</si>
  <si>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</si>
  <si>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</si>
  <si>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</si>
  <si>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</si>
  <si>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</si>
  <si>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</si>
  <si>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</si>
  <si>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</si>
  <si>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</si>
  <si>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</si>
  <si>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</si>
  <si>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</si>
  <si>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</si>
  <si>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</si>
  <si>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</si>
  <si>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</si>
  <si>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</si>
  <si>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</si>
  <si>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</si>
  <si>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</si>
  <si>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</si>
  <si>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</si>
  <si>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</si>
  <si>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</si>
  <si>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</si>
  <si>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</si>
  <si>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</si>
  <si>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</si>
  <si>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</si>
  <si>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</si>
  <si>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</si>
  <si>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</si>
  <si>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</si>
  <si>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</si>
  <si>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</si>
  <si>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</si>
  <si>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</si>
  <si>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</si>
  <si>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</si>
  <si>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</si>
  <si>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</si>
  <si>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</si>
  <si>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</si>
  <si>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</si>
  <si>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</si>
  <si>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</si>
  <si>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</si>
  <si>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</si>
  <si>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</si>
  <si>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</si>
  <si>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</si>
  <si>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</si>
  <si>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</si>
  <si>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</si>
  <si>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</si>
  <si>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</si>
  <si>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</si>
  <si>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</si>
  <si>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</si>
  <si>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</si>
  <si>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</si>
  <si>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</si>
  <si>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</si>
  <si>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</si>
  <si>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</si>
  <si>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</si>
  <si>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</si>
  <si>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</si>
  <si>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</si>
  <si>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</si>
  <si>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</si>
  <si>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</si>
  <si>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</si>
  <si>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</si>
  <si>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</si>
  <si>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</si>
  <si>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</si>
  <si>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</si>
  <si>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</si>
  <si>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</si>
  <si>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</si>
  <si>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</si>
  <si>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</si>
  <si>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</si>
  <si>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</si>
  <si>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</si>
  <si>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</si>
  <si>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</si>
  <si>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</si>
  <si>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</si>
  <si>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</si>
  <si>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</si>
  <si>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</si>
  <si>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</si>
  <si>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</si>
  <si>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</si>
  <si>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</si>
  <si>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</si>
  <si>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</si>
  <si>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</si>
  <si>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</si>
  <si>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</si>
  <si>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</si>
  <si>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</si>
  <si>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</si>
  <si>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</si>
  <si>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</si>
  <si>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</si>
  <si>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</si>
  <si>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</si>
  <si>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</si>
  <si>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</si>
  <si>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</si>
  <si>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</si>
  <si>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</si>
  <si>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</si>
  <si>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</si>
  <si>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</si>
  <si>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</si>
  <si>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</si>
  <si>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</si>
  <si>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</si>
  <si>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</si>
  <si>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</si>
  <si>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</si>
  <si>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</si>
  <si>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</si>
  <si>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</si>
  <si>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</si>
  <si>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</si>
  <si>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</si>
  <si>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</si>
  <si>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</si>
  <si>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</si>
  <si>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</si>
  <si>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</si>
  <si>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</si>
  <si>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</si>
  <si>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</si>
  <si>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</si>
  <si>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</si>
  <si>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</si>
  <si>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</si>
  <si>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</si>
  <si>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</si>
  <si>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</si>
  <si>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</si>
  <si>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</si>
  <si>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</si>
  <si>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</si>
  <si>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</si>
  <si>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</si>
  <si>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</si>
  <si>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</si>
  <si>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</si>
  <si>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</si>
  <si>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</si>
  <si>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</si>
  <si>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</si>
  <si>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</si>
  <si>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</si>
  <si>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</si>
  <si>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</si>
  <si>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</si>
  <si>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</si>
  <si>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</si>
  <si>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</si>
  <si>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</si>
  <si>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</si>
  <si>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</si>
  <si>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</si>
  <si>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</si>
  <si>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</si>
  <si>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</si>
  <si>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</si>
  <si>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</si>
  <si>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</si>
  <si>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</si>
  <si>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</si>
  <si>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</si>
  <si>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</si>
  <si>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</si>
  <si>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</si>
  <si>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</si>
  <si>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</si>
  <si>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</si>
  <si>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</si>
  <si>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</si>
  <si>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</si>
  <si>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</si>
  <si>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</si>
  <si>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</si>
  <si>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</si>
  <si>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</si>
  <si>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</si>
  <si>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</si>
  <si>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</si>
  <si>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</si>
  <si>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</si>
  <si>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</si>
  <si>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</si>
  <si>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</si>
  <si>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</si>
  <si>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</si>
  <si>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</si>
  <si>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</si>
  <si>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</si>
  <si>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</si>
  <si>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</si>
  <si>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</si>
  <si>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</si>
  <si>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</si>
  <si>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</si>
  <si>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</si>
  <si>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</si>
  <si>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</si>
  <si>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</si>
  <si>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</si>
  <si>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</si>
  <si>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</si>
  <si>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</si>
  <si>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</si>
  <si>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</si>
  <si>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</si>
  <si>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</si>
  <si>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</si>
  <si>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</si>
  <si>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</si>
  <si>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</si>
  <si>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</si>
  <si>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</si>
  <si>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</si>
  <si>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</si>
  <si>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</si>
  <si>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</si>
  <si>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</si>
  <si>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</si>
  <si>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</si>
  <si>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</si>
  <si>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</si>
  <si>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</si>
  <si>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</si>
  <si>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</si>
  <si>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</si>
  <si>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</si>
  <si>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</si>
  <si>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</si>
  <si>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</si>
  <si>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</si>
  <si>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</si>
  <si>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</si>
  <si>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</si>
  <si>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</si>
  <si>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</si>
  <si>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</si>
  <si>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</si>
  <si>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</si>
  <si>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</si>
  <si>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</si>
  <si>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</si>
  <si>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</si>
  <si>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</si>
  <si>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</si>
  <si>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</si>
  <si>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</si>
  <si>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</si>
  <si>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</si>
  <si>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</si>
  <si>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</si>
  <si>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</si>
  <si>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</si>
  <si>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</si>
  <si>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</si>
  <si>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</si>
  <si>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</si>
  <si>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</si>
  <si>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</si>
  <si>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</si>
  <si>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</si>
  <si>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</si>
  <si>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</si>
  <si>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</si>
  <si>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</si>
  <si>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</si>
  <si>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</si>
  <si>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</si>
  <si>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</si>
  <si>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</si>
  <si>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</si>
  <si>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</si>
  <si>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</si>
  <si>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</si>
  <si>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</si>
  <si>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</si>
  <si>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</si>
  <si>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</si>
  <si>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</si>
  <si>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</si>
  <si>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</si>
  <si>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</si>
  <si>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</si>
  <si>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</si>
  <si>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</si>
  <si>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</si>
  <si>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</si>
  <si>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</si>
  <si>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</si>
  <si>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</si>
  <si>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</si>
  <si>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</si>
  <si>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</si>
  <si>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</si>
  <si>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</si>
  <si>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</si>
  <si>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</si>
  <si>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</si>
  <si>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</si>
  <si>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</si>
  <si>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</si>
  <si>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</si>
  <si>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</si>
  <si>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</si>
  <si>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</si>
  <si>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</si>
  <si>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</si>
  <si>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</si>
  <si>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</si>
  <si>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</si>
  <si>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</si>
  <si>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</si>
  <si>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</si>
  <si>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</si>
  <si>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</si>
  <si>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</si>
  <si>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</si>
  <si>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</si>
  <si>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</si>
  <si>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</si>
  <si>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</si>
  <si>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</si>
  <si>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</si>
  <si>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</si>
  <si>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</si>
  <si>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</si>
  <si>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</si>
  <si>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</si>
  <si>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</si>
  <si>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</si>
  <si>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</si>
  <si>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</si>
  <si>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</si>
  <si>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</si>
  <si>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</si>
  <si>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</si>
  <si>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</si>
  <si>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</si>
  <si>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</si>
  <si>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</si>
  <si>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</si>
  <si>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</si>
  <si>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</si>
  <si>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</si>
  <si>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</si>
  <si>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</si>
  <si>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</si>
  <si>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</si>
  <si>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</si>
  <si>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</si>
  <si>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</si>
  <si>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</si>
  <si>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</si>
  <si>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</si>
  <si>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</si>
  <si>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</si>
  <si>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</si>
  <si>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</si>
  <si>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</si>
  <si>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</si>
  <si>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</si>
  <si>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</si>
  <si>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</si>
  <si>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</si>
  <si>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</si>
  <si>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</si>
  <si>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</si>
  <si>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</si>
  <si>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</si>
  <si>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</si>
  <si>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</si>
  <si>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</si>
  <si>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</si>
  <si>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</si>
  <si>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</si>
  <si>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</si>
  <si>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</si>
  <si>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</si>
  <si>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</si>
  <si>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</si>
  <si>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</si>
  <si>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</si>
  <si>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</si>
  <si>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</si>
  <si>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</si>
  <si>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</si>
  <si>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</si>
  <si>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</si>
  <si>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</si>
  <si>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</si>
  <si>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</si>
  <si>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</si>
  <si>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</si>
  <si>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</si>
  <si>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</si>
  <si>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</si>
  <si>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</si>
  <si>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</si>
  <si>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</si>
  <si>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</si>
  <si>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</si>
  <si>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</si>
  <si>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</si>
  <si>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</si>
  <si>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</si>
  <si>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</si>
  <si>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</si>
  <si>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</si>
  <si>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</si>
  <si>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</si>
  <si>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</si>
  <si>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</si>
  <si>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</si>
  <si>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</si>
  <si>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</si>
  <si>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</si>
  <si>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</si>
  <si>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</si>
  <si>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</si>
  <si>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</si>
  <si>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</si>
  <si>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</si>
  <si>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</si>
  <si>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</si>
  <si>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</si>
  <si>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</si>
  <si>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</si>
  <si>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</si>
  <si>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</si>
  <si>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</si>
  <si>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</si>
  <si>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</si>
  <si>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</si>
  <si>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</si>
  <si>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</si>
  <si>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</si>
  <si>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</si>
  <si>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</si>
  <si>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</si>
  <si>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</si>
  <si>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</si>
  <si>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</si>
  <si>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</si>
  <si>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</si>
  <si>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</si>
  <si>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</si>
  <si>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</si>
  <si>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</si>
  <si>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</si>
  <si>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</si>
  <si>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</si>
  <si>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</si>
  <si>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</si>
  <si>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</si>
  <si>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</si>
  <si>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</si>
  <si>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</si>
  <si>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</si>
  <si>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</si>
  <si>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</si>
  <si>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</si>
  <si>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</si>
  <si>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</si>
  <si>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</si>
  <si>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</si>
  <si>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</si>
  <si>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</si>
  <si>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</si>
  <si>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</si>
  <si>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</si>
  <si>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</si>
  <si>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</si>
  <si>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</si>
  <si>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</si>
  <si>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</si>
  <si>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</si>
  <si>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</si>
  <si>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</si>
  <si>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</si>
  <si>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</si>
  <si>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</si>
  <si>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</si>
  <si>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</si>
  <si>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</si>
  <si>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</si>
  <si>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</si>
  <si>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</si>
  <si>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</si>
  <si>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</si>
  <si>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</si>
  <si>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</si>
  <si>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</si>
  <si>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</si>
  <si>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</si>
  <si>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</si>
  <si>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</si>
  <si>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</si>
  <si>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</si>
  <si>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</si>
  <si>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</si>
  <si>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</si>
  <si>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</si>
  <si>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</si>
  <si>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</si>
  <si>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</si>
  <si>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</si>
  <si>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</si>
  <si>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</si>
  <si>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</si>
  <si>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</si>
  <si>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</si>
  <si>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</si>
  <si>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</si>
  <si>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</si>
  <si>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</si>
  <si>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</si>
  <si>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</si>
  <si>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</si>
  <si>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</si>
  <si>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</si>
  <si>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</si>
  <si>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</si>
  <si>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</si>
  <si>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</si>
  <si>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</si>
  <si>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</si>
  <si>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</si>
  <si>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</si>
  <si>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</si>
  <si>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</si>
  <si>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</si>
  <si>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</si>
  <si>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</si>
  <si>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</si>
  <si>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</si>
  <si>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</si>
  <si>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</si>
  <si>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</si>
  <si>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</si>
  <si>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</si>
  <si>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</si>
  <si>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</si>
  <si>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</si>
  <si>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</si>
  <si>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</si>
  <si>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</si>
  <si>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</si>
  <si>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</si>
  <si>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</si>
  <si>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</si>
  <si>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</si>
  <si>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</si>
  <si>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</si>
  <si>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</si>
  <si>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</si>
  <si>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</si>
  <si>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</si>
  <si>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</si>
  <si>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</si>
  <si>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</si>
  <si>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</si>
  <si>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</si>
  <si>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</si>
  <si>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</si>
  <si>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</si>
  <si>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</si>
  <si>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</si>
  <si>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</si>
  <si>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</si>
  <si>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</si>
  <si>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</si>
  <si>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</si>
  <si>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</si>
  <si>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</si>
  <si>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</si>
  <si>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</si>
  <si>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</si>
  <si>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</si>
  <si>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</si>
  <si>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</si>
  <si>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</si>
  <si>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</si>
  <si>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</si>
  <si>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</si>
  <si>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</si>
  <si>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</si>
  <si>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</si>
  <si>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</si>
  <si>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</si>
  <si>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</si>
  <si>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</si>
  <si>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</si>
  <si>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</si>
  <si>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</si>
  <si>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</si>
  <si>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</si>
  <si>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</si>
  <si>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</si>
  <si>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</si>
  <si>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</si>
  <si>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</si>
  <si>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</si>
  <si>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</si>
  <si>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</si>
  <si>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</si>
  <si>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</si>
  <si>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</si>
  <si>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</si>
  <si>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</si>
  <si>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</si>
  <si>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</si>
  <si>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</si>
  <si>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</si>
  <si>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</si>
  <si>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</si>
  <si>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</si>
  <si>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</si>
  <si>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</si>
  <si>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</si>
  <si>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</si>
  <si>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</si>
  <si>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</si>
  <si>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</si>
  <si>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</si>
  <si>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</si>
  <si>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</si>
  <si>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</si>
  <si>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</si>
  <si>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</si>
  <si>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</si>
  <si>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</si>
  <si>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</si>
  <si>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</si>
  <si>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</si>
  <si>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</si>
  <si>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</si>
  <si>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</si>
  <si>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</si>
  <si>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</si>
  <si>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</si>
  <si>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</si>
  <si>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</si>
  <si>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</si>
  <si>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</si>
  <si>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</si>
  <si>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</si>
  <si>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</si>
  <si>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</si>
  <si>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</si>
  <si>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</si>
  <si>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</si>
  <si>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</si>
  <si>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</si>
  <si>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</si>
  <si>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</si>
  <si>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</si>
  <si>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</si>
  <si>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</si>
  <si>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</si>
  <si>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</si>
  <si>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</si>
  <si>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</si>
  <si>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</si>
  <si>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</si>
  <si>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</si>
  <si>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</si>
  <si>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</si>
  <si>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</si>
  <si>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</si>
  <si>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</si>
  <si>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</si>
  <si>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</si>
  <si>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</si>
  <si>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</si>
  <si>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</si>
  <si>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</si>
  <si>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</si>
  <si>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</si>
  <si>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</si>
  <si>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</si>
  <si>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</si>
  <si>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</si>
  <si>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</si>
  <si>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</si>
  <si>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</si>
  <si>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</si>
  <si>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</si>
  <si>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</si>
  <si>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</si>
  <si>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</si>
  <si>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</si>
  <si>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</si>
  <si>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</si>
  <si>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</si>
  <si>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</si>
  <si>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</si>
  <si>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</si>
  <si>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</si>
  <si>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</si>
  <si>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</si>
  <si>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</si>
  <si>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</si>
  <si>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</si>
  <si>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</si>
  <si>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</si>
  <si>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</si>
  <si>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</si>
  <si>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</si>
  <si>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</si>
  <si>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</si>
  <si>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</si>
  <si>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</si>
  <si>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</si>
  <si>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</si>
  <si>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</si>
  <si>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</si>
  <si>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</si>
  <si>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</si>
  <si>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</si>
  <si>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</si>
  <si>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</si>
  <si>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</si>
  <si>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</si>
  <si>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</si>
  <si>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</si>
  <si>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</si>
  <si>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</si>
  <si>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</si>
  <si>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</si>
  <si>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</si>
  <si>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</si>
  <si>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</si>
  <si>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</si>
  <si>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</si>
  <si>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</si>
  <si>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</si>
  <si>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</si>
  <si>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</si>
  <si>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</si>
  <si>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</si>
  <si>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</si>
  <si>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</si>
  <si>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</si>
  <si>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</si>
  <si>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</si>
  <si>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</si>
  <si>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</si>
  <si>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</si>
  <si>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</si>
  <si>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</si>
  <si>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</si>
  <si>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</si>
  <si>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</si>
  <si>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</si>
  <si>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</si>
  <si>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</si>
  <si>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</si>
  <si>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</si>
  <si>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</si>
  <si>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</si>
  <si>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</si>
  <si>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</si>
  <si>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</si>
  <si>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</si>
  <si>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</si>
  <si>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</si>
  <si>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</si>
  <si>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</si>
  <si>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</si>
  <si>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</si>
  <si>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</si>
  <si>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</si>
  <si>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</si>
  <si>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</si>
  <si>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</si>
  <si>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</si>
  <si>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</si>
  <si>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</si>
  <si>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</si>
  <si>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</si>
  <si>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</si>
  <si>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</si>
  <si>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</si>
  <si>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</si>
  <si>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</si>
  <si>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</si>
  <si>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</si>
  <si>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</si>
  <si>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</si>
  <si>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</si>
  <si>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</si>
  <si>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</si>
  <si>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</si>
  <si>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</si>
  <si>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</si>
  <si>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</si>
  <si>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</si>
  <si>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</si>
  <si>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</si>
  <si>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</si>
  <si>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</si>
  <si>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</si>
  <si>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</si>
  <si>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</si>
  <si>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</si>
  <si>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</si>
  <si>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</si>
  <si>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</si>
  <si>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</si>
  <si>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</si>
  <si>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</si>
  <si>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</si>
  <si>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</si>
  <si>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</si>
  <si>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</si>
  <si>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</si>
  <si>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</si>
  <si>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</si>
  <si>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</si>
  <si>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</si>
  <si>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</si>
  <si>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</si>
  <si>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</si>
  <si>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</si>
  <si>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</si>
  <si>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</si>
  <si>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</si>
  <si>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</si>
  <si>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</si>
  <si>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</si>
  <si>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</si>
  <si>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</si>
  <si>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</si>
  <si>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</si>
  <si>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</si>
  <si>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</si>
  <si>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</si>
  <si>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</si>
  <si>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</si>
  <si>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</si>
  <si>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</si>
  <si>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</si>
  <si>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</si>
  <si>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</si>
  <si>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</si>
  <si>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</si>
  <si>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</si>
  <si>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</si>
  <si>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</si>
  <si>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</si>
  <si>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</si>
  <si>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</si>
  <si>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</si>
  <si>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</si>
  <si>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</si>
  <si>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</si>
  <si>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</si>
  <si>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</si>
  <si>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</si>
  <si>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</si>
  <si>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</si>
  <si>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</si>
  <si>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</si>
  <si>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</si>
  <si>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</si>
  <si>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</si>
  <si>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</si>
  <si>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</si>
  <si>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</si>
  <si>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</si>
  <si>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</si>
  <si>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</si>
  <si>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</si>
  <si>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</si>
  <si>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</si>
  <si>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</si>
  <si>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</si>
  <si>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</si>
  <si>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</si>
  <si>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</si>
  <si>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</si>
  <si>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</si>
  <si>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</si>
  <si>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</si>
  <si>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</si>
  <si>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</si>
  <si>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</si>
  <si>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</si>
  <si>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</si>
  <si>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</si>
  <si>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</si>
  <si>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</si>
  <si>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</si>
  <si>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</si>
  <si>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</si>
  <si>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</si>
  <si>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</si>
  <si>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</si>
  <si>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</si>
  <si>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</si>
  <si>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</si>
  <si>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</si>
  <si>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</si>
  <si>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</si>
  <si>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</si>
  <si>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</si>
  <si>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</si>
  <si>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</si>
  <si>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</si>
  <si>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</si>
  <si>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</si>
  <si>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</si>
  <si>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</si>
  <si>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</si>
  <si>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</si>
  <si>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</si>
  <si>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</si>
  <si>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</si>
  <si>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</si>
  <si>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</si>
  <si>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</si>
  <si>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</si>
  <si>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</si>
  <si>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</si>
  <si>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</si>
  <si>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</si>
  <si>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</si>
  <si>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</si>
  <si>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</si>
  <si>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</si>
  <si>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</si>
  <si>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</si>
  <si>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</si>
  <si>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</si>
  <si>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</si>
  <si>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</si>
  <si>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</si>
  <si>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</si>
  <si>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</si>
  <si>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</si>
  <si>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</si>
  <si>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</si>
  <si>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</si>
  <si>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</si>
  <si>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</si>
  <si>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</si>
  <si>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</si>
  <si>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</si>
  <si>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</si>
  <si>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</si>
  <si>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</si>
  <si>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</si>
  <si>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</si>
  <si>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</si>
  <si>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</si>
  <si>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</si>
  <si>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</si>
  <si>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</si>
  <si>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</si>
  <si>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</si>
  <si>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</si>
  <si>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</si>
  <si>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</si>
  <si>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</si>
  <si>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</si>
  <si>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</si>
  <si>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</si>
  <si>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</si>
  <si>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</si>
  <si>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</si>
  <si>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</si>
  <si>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</si>
  <si>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</si>
  <si>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</si>
  <si>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</si>
  <si>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</si>
  <si>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</si>
  <si>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</si>
  <si>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</si>
  <si>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</si>
  <si>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</si>
  <si>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</si>
  <si>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</si>
  <si>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</si>
  <si>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</si>
  <si>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</si>
  <si>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</si>
  <si>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</si>
  <si>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</si>
  <si>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</si>
  <si>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</si>
  <si>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</si>
  <si>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</si>
  <si>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</si>
  <si>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</si>
  <si>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</si>
  <si>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</si>
  <si>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</si>
  <si>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</si>
  <si>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</si>
  <si>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</si>
  <si>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</si>
  <si>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</si>
  <si>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</si>
  <si>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</si>
  <si>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</si>
  <si>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</si>
  <si>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</si>
  <si>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</si>
  <si>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</si>
  <si>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</si>
  <si>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</si>
  <si>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</si>
  <si>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</si>
  <si>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</si>
  <si>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</si>
  <si>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</si>
  <si>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</si>
  <si>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</si>
  <si>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</si>
  <si>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</si>
  <si>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</si>
  <si>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</si>
  <si>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</si>
  <si>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</si>
  <si>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</si>
  <si>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</si>
  <si>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</si>
  <si>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</si>
  <si>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</si>
  <si>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</si>
  <si>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</si>
  <si>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</si>
  <si>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</si>
  <si>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</si>
  <si>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</si>
  <si>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</si>
  <si>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</si>
  <si>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</si>
  <si>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</si>
  <si>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</si>
  <si>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</si>
  <si>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</si>
  <si>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</si>
  <si>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</si>
  <si>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</si>
  <si>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</si>
  <si>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</si>
  <si>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</si>
  <si>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</si>
  <si>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</si>
  <si>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</si>
  <si>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</si>
  <si>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</si>
  <si>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</si>
  <si>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</si>
  <si>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</si>
  <si>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</si>
  <si>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</si>
  <si>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</si>
  <si>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</si>
  <si>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</si>
  <si>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</si>
  <si>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</si>
  <si>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</si>
  <si>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</si>
  <si>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</si>
  <si>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</si>
  <si>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</si>
  <si>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</si>
  <si>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</si>
  <si>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</si>
  <si>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</si>
  <si>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</si>
  <si>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</si>
  <si>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</si>
  <si>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</si>
  <si>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</si>
  <si>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</si>
  <si>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</si>
  <si>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</si>
  <si>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</si>
  <si>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</si>
  <si>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</si>
  <si>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</si>
  <si>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</si>
  <si>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</si>
  <si>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</si>
  <si>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</si>
  <si>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</si>
  <si>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</si>
  <si>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</si>
  <si>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</si>
  <si>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</si>
  <si>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</si>
  <si>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</si>
  <si>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</si>
  <si>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</si>
  <si>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</si>
  <si>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</si>
  <si>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</si>
  <si>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</si>
  <si>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</si>
  <si>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</si>
  <si>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</si>
  <si>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</si>
  <si>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</si>
  <si>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</si>
  <si>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</si>
  <si>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</si>
  <si>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</si>
  <si>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</si>
  <si>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</si>
  <si>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</si>
  <si>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</si>
  <si>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</si>
  <si>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</si>
  <si>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</si>
  <si>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</si>
  <si>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</si>
  <si>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</si>
  <si>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</si>
  <si>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</si>
  <si>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</si>
  <si>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</si>
  <si>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</si>
  <si>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</si>
  <si>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</si>
  <si>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</si>
  <si>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</si>
  <si>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</si>
  <si>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</si>
  <si>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</si>
  <si>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</si>
  <si>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</si>
  <si>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</si>
  <si>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</si>
  <si>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</si>
  <si>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</si>
  <si>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</si>
  <si>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</si>
  <si>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</si>
  <si>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</si>
  <si>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</si>
  <si>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</si>
  <si>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</si>
  <si>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</si>
  <si>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</si>
  <si>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</si>
  <si>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</si>
  <si>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</si>
  <si>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</si>
  <si>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</si>
  <si>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</si>
  <si>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</si>
  <si>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</si>
  <si>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</si>
  <si>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</si>
  <si>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</si>
  <si>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</si>
  <si>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</si>
  <si>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</si>
  <si>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</si>
  <si>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</si>
  <si>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</si>
  <si>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</si>
  <si>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</si>
  <si>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</si>
  <si>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</si>
  <si>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</si>
  <si>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</si>
  <si>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</si>
  <si>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</si>
  <si>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</si>
  <si>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</si>
  <si>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</si>
  <si>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</si>
  <si>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</si>
  <si>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</si>
  <si>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</si>
  <si>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</si>
  <si>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</si>
  <si>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</si>
  <si>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</si>
  <si>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</si>
  <si>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</si>
  <si>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</si>
  <si>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</si>
  <si>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</si>
  <si>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</si>
  <si>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</si>
  <si>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</si>
  <si>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</si>
  <si>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</si>
  <si>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</si>
  <si>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</si>
  <si>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</si>
  <si>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</si>
  <si>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</si>
  <si>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</si>
  <si>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</si>
  <si>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</si>
  <si>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</si>
  <si>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</si>
  <si>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</si>
  <si>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</si>
  <si>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</si>
  <si>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</si>
  <si>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</si>
  <si>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</si>
  <si>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</si>
  <si>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</si>
  <si>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</si>
  <si>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</si>
  <si>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</si>
  <si>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</si>
  <si>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</si>
  <si>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</si>
  <si>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</si>
  <si>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</si>
  <si>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</si>
  <si>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</si>
  <si>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</si>
  <si>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</si>
  <si>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</si>
  <si>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</si>
  <si>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</si>
  <si>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</si>
  <si>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</si>
  <si>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</si>
  <si>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</si>
  <si>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</si>
  <si>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</si>
  <si>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</si>
  <si>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</si>
  <si>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</si>
  <si>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</si>
  <si>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</si>
  <si>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</si>
  <si>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</si>
  <si>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</si>
  <si>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</si>
  <si>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</si>
  <si>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</si>
  <si>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</si>
  <si>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</si>
  <si>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</si>
  <si>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</si>
  <si>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</si>
  <si>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</si>
  <si>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</si>
  <si>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</si>
  <si>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</si>
  <si>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</si>
  <si>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</si>
  <si>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</si>
  <si>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</si>
  <si>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</si>
  <si>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</si>
  <si>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</si>
  <si>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</si>
  <si>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</si>
  <si>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</si>
  <si>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</si>
  <si>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</si>
  <si>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</si>
  <si>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</si>
  <si>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</si>
  <si>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</si>
  <si>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</si>
  <si>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</si>
  <si>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</si>
  <si>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</si>
  <si>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</si>
  <si>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</si>
  <si>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</si>
  <si>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</si>
  <si>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</si>
  <si>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</si>
  <si>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</si>
  <si>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</si>
  <si>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</si>
  <si>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</si>
  <si>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</si>
  <si>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</si>
  <si>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</si>
  <si>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</si>
  <si>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</si>
  <si>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</si>
  <si>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</si>
  <si>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</si>
  <si>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</si>
  <si>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</si>
  <si>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</si>
  <si>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</si>
  <si>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</si>
  <si>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</si>
  <si>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</si>
  <si>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</si>
  <si>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</si>
  <si>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</si>
  <si>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</si>
  <si>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</si>
  <si>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</si>
  <si>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</si>
  <si>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</si>
  <si>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</si>
  <si>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</si>
  <si>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</si>
  <si>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</si>
  <si>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</si>
  <si>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</si>
  <si>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</si>
  <si>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</si>
  <si>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</si>
  <si>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</si>
  <si>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</si>
  <si>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</si>
  <si>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</si>
  <si>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</si>
  <si>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</si>
  <si>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</si>
  <si>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</si>
  <si>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</si>
  <si>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</si>
  <si>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</si>
  <si>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</si>
  <si>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</si>
  <si>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</si>
  <si>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</si>
  <si>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</si>
  <si>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</si>
  <si>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</si>
  <si>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</si>
  <si>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</si>
  <si>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</si>
  <si>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</si>
  <si>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</si>
  <si>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</si>
  <si>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</si>
  <si>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</si>
  <si>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</si>
  <si>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</si>
  <si>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</si>
  <si>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</si>
  <si>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</si>
  <si>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</si>
  <si>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</si>
  <si>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</si>
  <si>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</si>
  <si>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</si>
  <si>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</si>
  <si>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</si>
  <si>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</si>
  <si>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</si>
  <si>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</si>
  <si>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</si>
  <si>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</si>
  <si>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</si>
  <si>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</si>
  <si>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</si>
  <si>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</si>
  <si>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</si>
  <si>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</si>
  <si>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</si>
  <si>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</si>
  <si>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</si>
  <si>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</si>
  <si>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</si>
  <si>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</si>
  <si>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</si>
  <si>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</si>
  <si>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</si>
  <si>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</si>
  <si>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</si>
  <si>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</si>
  <si>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</si>
  <si>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</si>
  <si>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</si>
  <si>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</si>
  <si>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</si>
  <si>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</si>
  <si>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</si>
  <si>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</si>
  <si>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</si>
  <si>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</si>
  <si>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</si>
  <si>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</si>
  <si>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</si>
  <si>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</si>
  <si>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</si>
  <si>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</si>
  <si>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</si>
  <si>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</si>
  <si>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</si>
  <si>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</si>
  <si>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</si>
  <si>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</si>
  <si>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</si>
  <si>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</si>
  <si>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</si>
  <si>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</si>
  <si>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</si>
  <si>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</si>
  <si>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</si>
  <si>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</si>
  <si>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</si>
  <si>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</si>
  <si>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</si>
  <si>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</si>
  <si>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</si>
  <si>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</si>
  <si>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</si>
  <si>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</si>
  <si>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</si>
  <si>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</si>
  <si>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</si>
  <si>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</si>
  <si>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</si>
  <si>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</si>
  <si>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</si>
  <si>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</si>
  <si>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</si>
  <si>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</si>
  <si>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</si>
  <si>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</si>
  <si>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</si>
  <si>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</si>
  <si>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</si>
  <si>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</si>
  <si>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</si>
  <si>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</si>
  <si>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</si>
  <si>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</si>
  <si>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</si>
  <si>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</si>
  <si>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</si>
  <si>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</si>
  <si>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</si>
  <si>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</si>
  <si>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</si>
  <si>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</si>
  <si>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</si>
  <si>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</si>
  <si>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</si>
  <si>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</si>
  <si>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</si>
  <si>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</si>
  <si>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</si>
  <si>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</si>
  <si>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</si>
  <si>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</si>
  <si>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</si>
  <si>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</si>
  <si>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</si>
  <si>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</si>
  <si>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</si>
  <si>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</si>
  <si>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</si>
  <si>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</si>
  <si>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</si>
  <si>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</si>
  <si>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</si>
  <si>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</si>
  <si>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</si>
  <si>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</si>
  <si>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</si>
  <si>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</si>
  <si>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</si>
  <si>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</si>
  <si>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</si>
  <si>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</si>
  <si>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</si>
  <si>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</si>
  <si>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</si>
  <si>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</si>
  <si>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</si>
  <si>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</si>
  <si>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</si>
  <si>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</si>
  <si>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</si>
  <si>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</si>
  <si>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</si>
  <si>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</si>
  <si>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</si>
  <si>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</si>
  <si>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</si>
  <si>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</si>
  <si>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</si>
  <si>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</si>
  <si>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</si>
  <si>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</si>
  <si>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</si>
  <si>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</si>
  <si>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</si>
  <si>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</si>
  <si>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</si>
  <si>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</si>
  <si>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</si>
  <si>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</si>
  <si>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</si>
  <si>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</si>
  <si>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</si>
  <si>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</si>
  <si>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</si>
  <si>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</si>
  <si>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</si>
  <si>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</si>
  <si>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</si>
  <si>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</si>
  <si>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</si>
  <si>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</si>
  <si>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</si>
  <si>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</si>
  <si>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</si>
  <si>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</si>
  <si>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</si>
  <si>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</si>
  <si>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</si>
  <si>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</si>
  <si>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</si>
  <si>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</si>
  <si>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</si>
  <si>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</si>
  <si>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</si>
  <si>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</si>
  <si>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</si>
  <si>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</si>
  <si>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</si>
  <si>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</si>
  <si>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</si>
  <si>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</si>
  <si>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</si>
  <si>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</si>
  <si>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</si>
  <si>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</si>
  <si>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</si>
  <si>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</si>
  <si>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</si>
  <si>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</si>
  <si>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</si>
  <si>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</si>
  <si>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</si>
  <si>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</si>
  <si>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</si>
  <si>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</si>
  <si>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</si>
  <si>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</si>
  <si>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</si>
  <si>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</si>
  <si>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</si>
  <si>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</si>
  <si>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</si>
  <si>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</si>
  <si>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</si>
  <si>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</si>
  <si>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</si>
  <si>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</si>
  <si>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</si>
  <si>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</si>
  <si>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</si>
  <si>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</si>
  <si>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</si>
  <si>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</si>
  <si>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</si>
  <si>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</si>
  <si>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</si>
  <si>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</si>
  <si>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</si>
  <si>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</si>
  <si>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</si>
  <si>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</si>
  <si>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</si>
  <si>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</si>
  <si>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</si>
  <si>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</si>
  <si>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</si>
  <si>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</si>
  <si>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</si>
  <si>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</si>
  <si>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</si>
  <si>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</si>
  <si>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</si>
  <si>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</si>
  <si>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</si>
  <si>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</si>
  <si>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</si>
  <si>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</si>
  <si>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</si>
  <si>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</si>
  <si>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</si>
  <si>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</si>
  <si>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</si>
  <si>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</si>
  <si>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</si>
  <si>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</si>
  <si>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</si>
  <si>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</si>
  <si>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</si>
  <si>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</si>
  <si>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</si>
  <si>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</si>
  <si>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</si>
  <si>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</si>
  <si>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</si>
  <si>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</si>
  <si>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</si>
  <si>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</si>
  <si>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</si>
  <si>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</si>
  <si>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</si>
  <si>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</si>
  <si>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</si>
  <si>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</si>
  <si>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</si>
  <si>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</si>
  <si>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</si>
  <si>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</si>
  <si>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</si>
  <si>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</si>
  <si>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</si>
  <si>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</si>
  <si>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</si>
  <si>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</si>
  <si>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</si>
  <si>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</si>
  <si>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</si>
  <si>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</si>
  <si>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</si>
  <si>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</si>
  <si>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</si>
  <si>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</si>
  <si>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</si>
  <si>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</si>
  <si>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</si>
  <si>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</si>
  <si>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</si>
  <si>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</si>
  <si>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</si>
  <si>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</si>
  <si>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</si>
  <si>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</si>
  <si>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</si>
  <si>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</si>
  <si>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</si>
  <si>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</si>
  <si>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</si>
  <si>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</si>
  <si>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</si>
  <si>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</si>
  <si>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</si>
  <si>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</si>
  <si>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</si>
  <si>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</si>
  <si>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</si>
  <si>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</si>
  <si>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</si>
  <si>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</si>
  <si>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</si>
  <si>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</si>
  <si>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</si>
  <si>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</si>
  <si>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</si>
  <si>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</si>
  <si>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</si>
  <si>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</si>
  <si>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</si>
  <si>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</si>
  <si>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</si>
  <si>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</si>
  <si>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</si>
  <si>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</si>
  <si>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</si>
  <si>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</si>
  <si>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</si>
  <si>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</si>
  <si>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</si>
  <si>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</si>
  <si>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</si>
  <si>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</si>
  <si>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</si>
  <si>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</si>
  <si>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</si>
  <si>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</si>
  <si>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</si>
  <si>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</si>
  <si>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</si>
  <si>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</si>
  <si>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</si>
  <si>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</si>
  <si>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</si>
  <si>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</si>
  <si>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</si>
  <si>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</si>
  <si>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</si>
  <si>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</si>
  <si>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</si>
  <si>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</si>
  <si>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</si>
  <si>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</si>
  <si>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</si>
  <si>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</si>
  <si>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</si>
  <si>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</si>
  <si>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</si>
  <si>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</si>
  <si>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</si>
  <si>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</si>
  <si>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</si>
  <si>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</si>
  <si>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</si>
  <si>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</si>
  <si>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</si>
  <si>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</si>
  <si>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</si>
  <si>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</si>
  <si>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</si>
  <si>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</si>
  <si>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</si>
  <si>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</si>
  <si>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</si>
  <si>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</si>
  <si>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</si>
  <si>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</si>
  <si>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</si>
  <si>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</si>
  <si>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</si>
  <si>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</si>
  <si>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</si>
  <si>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</si>
  <si>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</si>
  <si>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</si>
  <si>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</si>
  <si>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</si>
  <si>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</si>
  <si>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</si>
  <si>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</si>
  <si>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</si>
  <si>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</si>
  <si>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</si>
  <si>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</si>
  <si>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</si>
  <si>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</si>
  <si>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</si>
  <si>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</si>
  <si>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</si>
  <si>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</si>
  <si>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</si>
  <si>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</si>
  <si>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</si>
  <si>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</si>
  <si>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</si>
  <si>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</si>
  <si>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</si>
  <si>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</si>
  <si>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</si>
  <si>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</si>
  <si>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</si>
  <si>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</si>
  <si>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</si>
  <si>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</si>
  <si>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</si>
  <si>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</si>
  <si>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</si>
  <si>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</si>
  <si>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</si>
  <si>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</si>
  <si>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</si>
  <si>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</si>
  <si>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</si>
  <si>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</si>
  <si>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</si>
  <si>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</si>
  <si>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</si>
  <si>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</si>
  <si>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</si>
  <si>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</si>
  <si>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</si>
  <si>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</si>
  <si>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</si>
  <si>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</si>
  <si>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</si>
  <si>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</si>
  <si>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</si>
  <si>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</si>
  <si>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</si>
  <si>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</si>
  <si>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</si>
  <si>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</si>
  <si>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</si>
  <si>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</si>
  <si>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</si>
  <si>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</si>
  <si>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</si>
  <si>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</si>
  <si>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</si>
  <si>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</si>
  <si>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</si>
  <si>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</si>
  <si>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</si>
  <si>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</si>
  <si>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</si>
  <si>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</si>
  <si>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</si>
  <si>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</si>
  <si>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</si>
  <si>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</si>
  <si>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</si>
  <si>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</si>
  <si>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</si>
  <si>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</si>
  <si>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</si>
  <si>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</si>
  <si>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</si>
  <si>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</si>
  <si>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</si>
  <si>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</si>
  <si>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</si>
  <si>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</si>
  <si>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</si>
  <si>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</si>
  <si>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</si>
  <si>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</si>
  <si>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</si>
  <si>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</si>
  <si>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</si>
  <si>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</si>
  <si>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</si>
  <si>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</si>
  <si>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</si>
  <si>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</si>
  <si>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</si>
  <si>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</si>
  <si>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</si>
  <si>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</si>
  <si>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</si>
  <si>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</si>
  <si>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</si>
  <si>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</si>
  <si>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</si>
  <si>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</si>
  <si>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</si>
  <si>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</si>
  <si>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</si>
  <si>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</si>
  <si>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</si>
  <si>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</si>
  <si>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</si>
  <si>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</si>
  <si>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</si>
  <si>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</si>
  <si>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</si>
  <si>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</si>
  <si>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</si>
  <si>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</si>
  <si>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</si>
  <si>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</si>
  <si>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</si>
  <si>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</si>
  <si>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</si>
  <si>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</si>
  <si>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</si>
  <si>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</si>
  <si>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</si>
  <si>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</si>
  <si>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</si>
  <si>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</si>
  <si>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</si>
  <si>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</si>
  <si>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</si>
  <si>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</si>
  <si>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</si>
  <si>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</si>
  <si>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</si>
  <si>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</si>
  <si>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</si>
  <si>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</si>
  <si>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</si>
  <si>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</si>
  <si>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</si>
  <si>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</si>
  <si>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</si>
  <si>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</si>
  <si>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</si>
  <si>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</si>
  <si>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</si>
  <si>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</si>
  <si>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</si>
  <si>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</si>
  <si>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</si>
  <si>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</si>
  <si>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</si>
  <si>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</si>
  <si>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</si>
  <si>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</si>
  <si>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</si>
  <si>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</si>
  <si>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</si>
  <si>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</si>
  <si>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</si>
  <si>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</si>
  <si>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</si>
  <si>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</si>
  <si>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</si>
  <si>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</si>
  <si>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</si>
  <si>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</si>
  <si>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</si>
  <si>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</si>
  <si>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</si>
  <si>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</si>
  <si>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</si>
  <si>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</si>
  <si>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</si>
  <si>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</si>
  <si>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</si>
  <si>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</si>
  <si>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</si>
  <si>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</si>
  <si>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</si>
  <si>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</si>
  <si>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</si>
  <si>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</si>
  <si>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</si>
  <si>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</si>
  <si>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</si>
  <si>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</si>
  <si>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</si>
  <si>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</si>
  <si>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</si>
  <si>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</si>
  <si>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</si>
  <si>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</si>
  <si>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</si>
  <si>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</si>
  <si>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</si>
  <si>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</si>
  <si>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</si>
  <si>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</si>
  <si>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</si>
  <si>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</si>
  <si>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</si>
  <si>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</si>
  <si>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</si>
  <si>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</si>
  <si>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</si>
  <si>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</si>
  <si>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</si>
  <si>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</si>
  <si>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</si>
  <si>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</si>
  <si>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</si>
  <si>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</si>
  <si>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</si>
  <si>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</si>
  <si>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</si>
  <si>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</si>
  <si>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</si>
  <si>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</si>
  <si>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</si>
  <si>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</si>
  <si>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</si>
  <si>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</si>
  <si>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</si>
  <si>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</si>
  <si>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</si>
  <si>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</si>
  <si>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</si>
  <si>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</si>
  <si>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</si>
  <si>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</si>
  <si>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</si>
  <si>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</si>
  <si>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</si>
  <si>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</si>
  <si>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</si>
  <si>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</si>
  <si>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</si>
  <si>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</si>
  <si>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</si>
  <si>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</si>
  <si>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</si>
  <si>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</si>
  <si>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</si>
  <si>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</si>
  <si>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</si>
  <si>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</si>
  <si>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</si>
  <si>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</si>
  <si>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</si>
  <si>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</si>
  <si>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</si>
  <si>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</si>
  <si>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</si>
  <si>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</si>
  <si>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</si>
  <si>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</si>
  <si>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</si>
  <si>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</si>
  <si>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</si>
  <si>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</si>
  <si>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</si>
  <si>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</si>
  <si>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</si>
  <si>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</si>
  <si>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</si>
  <si>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</si>
  <si>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</si>
  <si>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</si>
  <si>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</si>
  <si>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</si>
  <si>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</si>
  <si>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</si>
  <si>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</si>
  <si>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</si>
  <si>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</si>
  <si>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</si>
  <si>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</si>
  <si>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</si>
  <si>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</si>
  <si>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</si>
  <si>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</si>
  <si>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</si>
  <si>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</si>
  <si>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</si>
  <si>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</si>
  <si>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</si>
  <si>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</si>
  <si>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</si>
  <si>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</si>
  <si>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</si>
  <si>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</si>
  <si>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</si>
  <si>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</si>
  <si>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</si>
  <si>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</si>
  <si>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</si>
  <si>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</si>
  <si>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</si>
  <si>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</si>
  <si>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</si>
  <si>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</si>
  <si>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</si>
  <si>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</si>
  <si>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</si>
  <si>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</si>
  <si>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</si>
  <si>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</si>
  <si>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</si>
  <si>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</si>
  <si>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</si>
  <si>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</si>
  <si>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</si>
  <si>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</si>
  <si>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</si>
  <si>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</si>
  <si>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</si>
  <si>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</si>
  <si>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</si>
  <si>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</si>
  <si>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</si>
  <si>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</si>
  <si>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</si>
  <si>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</si>
  <si>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</si>
  <si>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</si>
  <si>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</si>
  <si>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</si>
  <si>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</si>
  <si>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</si>
  <si>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</si>
  <si>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</si>
  <si>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</si>
  <si>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</si>
  <si>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</si>
  <si>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</si>
  <si>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</si>
  <si>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</si>
  <si>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</si>
  <si>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</si>
  <si>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</si>
  <si>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</si>
  <si>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</si>
  <si>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</si>
  <si>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</si>
  <si>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</si>
  <si>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</si>
  <si>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</si>
  <si>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</si>
  <si>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</si>
  <si>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</si>
  <si>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</si>
  <si>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</si>
  <si>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</si>
  <si>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</si>
  <si>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</si>
  <si>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</si>
  <si>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</si>
  <si>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</si>
  <si>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</si>
  <si>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</si>
  <si>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</si>
  <si>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</si>
  <si>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</si>
  <si>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</si>
  <si>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</si>
  <si>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</si>
  <si>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</si>
  <si>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</si>
  <si>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</si>
  <si>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</si>
  <si>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</si>
  <si>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</si>
  <si>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</si>
  <si>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</si>
  <si>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</si>
  <si>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</si>
  <si>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</si>
  <si>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</si>
  <si>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</si>
  <si>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</si>
  <si>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</si>
  <si>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</si>
  <si>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</si>
  <si>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</si>
  <si>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</si>
  <si>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</si>
  <si>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</si>
  <si>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</si>
  <si>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</si>
  <si>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</si>
  <si>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</si>
  <si>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</si>
  <si>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</si>
  <si>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</si>
  <si>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</si>
  <si>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</si>
  <si>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</si>
  <si>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</si>
  <si>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</si>
  <si>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</si>
  <si>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</si>
  <si>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</si>
  <si>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</si>
  <si>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</si>
  <si>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</si>
  <si>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</si>
  <si>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</si>
  <si>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</si>
  <si>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</si>
  <si>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</si>
  <si>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</si>
  <si>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</si>
  <si>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</si>
  <si>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</si>
  <si>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</si>
  <si>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</si>
  <si>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</si>
  <si>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</si>
  <si>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</si>
  <si>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</si>
  <si>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</si>
  <si>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</si>
  <si>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</si>
  <si>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</si>
  <si>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</si>
  <si>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</si>
  <si>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</si>
  <si>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</si>
  <si>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</si>
  <si>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</si>
  <si>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</si>
  <si>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</si>
  <si>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</si>
  <si>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</si>
  <si>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</si>
  <si>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</si>
  <si>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</si>
  <si>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</si>
  <si>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</si>
  <si>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</si>
  <si>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</si>
  <si>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</si>
  <si>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</si>
  <si>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</si>
  <si>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</si>
  <si>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</si>
  <si>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</si>
  <si>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</si>
  <si>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</si>
  <si>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</si>
  <si>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</si>
  <si>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</si>
  <si>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</si>
  <si>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</si>
  <si>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</si>
  <si>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</si>
  <si>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</si>
  <si>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</si>
  <si>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</si>
  <si>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</si>
  <si>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</si>
  <si>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</si>
  <si>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</si>
  <si>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</si>
  <si>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</si>
  <si>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</si>
  <si>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</si>
  <si>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</si>
  <si>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</si>
  <si>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</si>
  <si>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</si>
  <si>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</si>
  <si>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</si>
  <si>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</si>
  <si>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</si>
  <si>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</si>
  <si>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</si>
  <si>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</si>
  <si>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</si>
  <si>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</si>
  <si>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</si>
  <si>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</si>
  <si>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</si>
  <si>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</si>
  <si>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</si>
  <si>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</si>
  <si>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</si>
  <si>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</si>
  <si>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</si>
  <si>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</si>
  <si>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</si>
  <si>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</si>
  <si>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</si>
  <si>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</si>
  <si>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</si>
  <si>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</si>
  <si>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</si>
  <si>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</si>
  <si>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</si>
  <si>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</si>
  <si>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</si>
  <si>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</si>
  <si>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</si>
  <si>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</si>
  <si>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</si>
  <si>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</si>
  <si>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</si>
  <si>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</si>
  <si>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</si>
  <si>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</si>
  <si>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</si>
  <si>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</si>
  <si>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</si>
  <si>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</si>
  <si>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</si>
  <si>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</si>
  <si>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</si>
  <si>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</si>
  <si>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</si>
  <si>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</si>
  <si>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</si>
  <si>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</si>
  <si>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</si>
  <si>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</si>
  <si>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</si>
  <si>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</si>
  <si>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</si>
  <si>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</si>
  <si>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</si>
  <si>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</si>
  <si>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</si>
  <si>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</si>
  <si>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</si>
  <si>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</si>
  <si>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</si>
  <si>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</si>
  <si>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</si>
  <si>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</si>
  <si>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</si>
  <si>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</si>
  <si>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</si>
  <si>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</si>
  <si>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</si>
  <si>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</si>
  <si>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</si>
  <si>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</si>
  <si>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</si>
  <si>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</si>
  <si>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</si>
  <si>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</si>
  <si>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</si>
  <si>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</si>
  <si>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</si>
  <si>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</si>
  <si>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</si>
  <si>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</si>
  <si>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</si>
  <si>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</si>
  <si>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</si>
  <si>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</si>
  <si>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</si>
  <si>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</si>
  <si>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</si>
  <si>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</si>
  <si>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</si>
  <si>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</si>
  <si>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</si>
  <si>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</si>
  <si>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</si>
  <si>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</si>
  <si>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</si>
  <si>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</si>
  <si>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</si>
  <si>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</si>
  <si>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</si>
  <si>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</si>
  <si>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</si>
  <si>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</si>
  <si>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</si>
  <si>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</si>
  <si>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</si>
  <si>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</si>
  <si>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</si>
  <si>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</si>
  <si>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</si>
  <si>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</si>
  <si>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</si>
  <si>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</si>
  <si>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</si>
  <si>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</si>
  <si>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</si>
  <si>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</si>
  <si>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</si>
  <si>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</si>
  <si>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</si>
  <si>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</si>
  <si>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</si>
  <si>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</si>
  <si>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</si>
  <si>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</si>
  <si>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</si>
  <si>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</si>
  <si>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</si>
  <si>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</si>
  <si>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</si>
  <si>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</si>
  <si>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</si>
  <si>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</si>
  <si>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</si>
  <si>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</si>
  <si>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</si>
  <si>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</si>
  <si>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</si>
  <si>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</si>
  <si>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</si>
  <si>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</si>
  <si>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</si>
  <si>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</si>
  <si>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</si>
  <si>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</si>
  <si>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</si>
  <si>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</si>
  <si>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</si>
  <si>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</si>
  <si>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</si>
  <si>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</si>
  <si>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</si>
  <si>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</si>
  <si>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</si>
  <si>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</si>
  <si>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</si>
  <si>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</si>
  <si>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</si>
  <si>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</si>
  <si>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</si>
  <si>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</si>
  <si>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</si>
  <si>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</si>
  <si>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</si>
  <si>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</si>
  <si>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</si>
  <si>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</si>
  <si>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</si>
  <si>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</si>
  <si>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</si>
  <si>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</si>
  <si>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</si>
  <si>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</si>
  <si>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</si>
  <si>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</si>
  <si>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</si>
  <si>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</si>
  <si>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</si>
  <si>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</si>
  <si>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</si>
  <si>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</si>
  <si>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</si>
  <si>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</si>
  <si>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</si>
  <si>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</si>
  <si>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</si>
  <si>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</si>
  <si>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</si>
  <si>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</si>
  <si>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</si>
  <si>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</si>
  <si>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</si>
  <si>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</si>
  <si>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</si>
  <si>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</si>
  <si>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</si>
  <si>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</si>
  <si>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</si>
  <si>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</si>
  <si>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</si>
  <si>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</si>
  <si>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</si>
  <si>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</si>
  <si>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</si>
  <si>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</si>
  <si>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</si>
  <si>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</si>
  <si>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</si>
  <si>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</si>
  <si>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</si>
  <si>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</si>
  <si>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</si>
  <si>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</si>
  <si>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</si>
  <si>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</si>
  <si>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</si>
  <si>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</si>
  <si>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</si>
  <si>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</si>
  <si>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</si>
  <si>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</si>
  <si>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</si>
  <si>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</si>
  <si>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</si>
  <si>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</si>
  <si>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</si>
  <si>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</si>
  <si>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</si>
  <si>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</si>
  <si>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</si>
  <si>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</si>
  <si>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</si>
  <si>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</si>
  <si>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</si>
  <si>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</si>
  <si>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</si>
  <si>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</si>
  <si>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</si>
  <si>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</si>
  <si>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</si>
  <si>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</si>
  <si>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</si>
  <si>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</si>
  <si>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</si>
  <si>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</si>
  <si>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</si>
  <si>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</si>
  <si>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</si>
  <si>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</si>
  <si>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</si>
  <si>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</si>
  <si>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</si>
  <si>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</si>
  <si>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</si>
  <si>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</si>
  <si>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</si>
  <si>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</si>
  <si>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</si>
  <si>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</si>
  <si>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</si>
  <si>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</si>
  <si>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</si>
  <si>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</si>
  <si>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</si>
  <si>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</si>
  <si>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</si>
  <si>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</si>
  <si>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</si>
  <si>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</si>
  <si>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</si>
  <si>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</si>
  <si>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</si>
  <si>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</si>
  <si>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</si>
  <si>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</si>
  <si>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</si>
  <si>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</si>
  <si>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</si>
  <si>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</si>
  <si>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</si>
  <si>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</si>
  <si>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</si>
  <si>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</si>
  <si>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</si>
  <si>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</si>
  <si>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</si>
  <si>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</si>
  <si>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</si>
  <si>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</si>
  <si>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</si>
  <si>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</si>
  <si>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</si>
  <si>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</si>
  <si>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</si>
  <si>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</si>
  <si>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</si>
  <si>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</si>
  <si>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</si>
  <si>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</si>
  <si>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</si>
  <si>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</si>
  <si>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</si>
  <si>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</si>
  <si>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</si>
  <si>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</si>
  <si>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</si>
  <si>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</si>
  <si>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</si>
  <si>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</si>
  <si>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</si>
  <si>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</si>
  <si>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</si>
  <si>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</si>
  <si>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</si>
  <si>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</si>
  <si>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</si>
  <si>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</si>
  <si>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</si>
  <si>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</si>
  <si>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</si>
  <si>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</si>
  <si>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</si>
  <si>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</si>
  <si>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</si>
  <si>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</si>
  <si>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</si>
  <si>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</si>
  <si>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</si>
  <si>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</si>
  <si>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</si>
  <si>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</si>
  <si>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</si>
  <si>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</si>
  <si>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</si>
  <si>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</si>
  <si>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</si>
  <si>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</si>
  <si>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</si>
  <si>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</si>
  <si>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</si>
  <si>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</si>
  <si>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</si>
  <si>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</si>
  <si>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</si>
  <si>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</si>
  <si>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</si>
  <si>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</si>
  <si>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</si>
  <si>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</si>
  <si>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</si>
  <si>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</si>
  <si>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</si>
  <si>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</si>
  <si>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</si>
  <si>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</si>
  <si>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</si>
  <si>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</si>
  <si>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</si>
  <si>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</si>
  <si>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</si>
  <si>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</si>
  <si>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</si>
  <si>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</si>
  <si>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</si>
  <si>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</si>
  <si>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</si>
  <si>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</si>
  <si>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</si>
  <si>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</si>
  <si>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</si>
  <si>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</si>
  <si>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</si>
  <si>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</si>
  <si>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</si>
  <si>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</si>
  <si>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</si>
  <si>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</si>
  <si>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</si>
  <si>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</si>
  <si>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</si>
  <si>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</si>
  <si>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</si>
  <si>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</si>
  <si>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</si>
  <si>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</si>
  <si>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</si>
  <si>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</si>
  <si>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</si>
  <si>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</si>
  <si>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</si>
  <si>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</si>
  <si>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</si>
  <si>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</si>
  <si>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</si>
  <si>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</si>
  <si>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</si>
  <si>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</si>
  <si>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</si>
  <si>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</si>
  <si>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</si>
  <si>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</si>
  <si>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</si>
  <si>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</si>
  <si>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</si>
  <si>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</si>
  <si>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</si>
  <si>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</si>
  <si>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</si>
  <si>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</si>
  <si>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</si>
  <si>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</si>
  <si>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</si>
  <si>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</si>
  <si>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</si>
  <si>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</si>
  <si>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</si>
  <si>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</si>
  <si>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</si>
  <si>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</si>
  <si>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</si>
  <si>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</si>
  <si>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</si>
  <si>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</si>
  <si>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</si>
  <si>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</si>
  <si>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</si>
  <si>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</si>
  <si>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</si>
  <si>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</si>
  <si>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</si>
  <si>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</si>
  <si>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</si>
  <si>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</si>
  <si>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</si>
  <si>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</si>
  <si>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</si>
  <si>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</si>
  <si>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</si>
  <si>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</si>
  <si>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</si>
  <si>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</si>
  <si>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</si>
  <si>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</si>
  <si>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</si>
  <si>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</si>
  <si>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</si>
  <si>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</si>
  <si>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</si>
  <si>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</si>
  <si>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</si>
  <si>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</si>
  <si>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</si>
  <si>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</si>
  <si>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</si>
  <si>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</si>
  <si>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</si>
  <si>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</si>
  <si>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</si>
  <si>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</si>
  <si>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</si>
  <si>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</si>
  <si>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</si>
  <si>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</si>
  <si>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</si>
  <si>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</si>
  <si>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</si>
  <si>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</si>
  <si>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</si>
  <si>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</si>
  <si>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</si>
  <si>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</si>
  <si>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</si>
  <si>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</si>
  <si>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</si>
  <si>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</si>
  <si>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</si>
  <si>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</si>
  <si>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</si>
  <si>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</si>
  <si>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</si>
  <si>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</si>
  <si>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</si>
  <si>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</si>
  <si>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</si>
  <si>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</si>
  <si>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</si>
  <si>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</si>
  <si>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</si>
  <si>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</si>
  <si>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</si>
  <si>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</si>
  <si>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</si>
  <si>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</si>
  <si>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</si>
  <si>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</si>
  <si>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</si>
  <si>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</si>
  <si>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</si>
  <si>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</si>
  <si>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</si>
  <si>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</si>
  <si>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</si>
  <si>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</si>
  <si>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</si>
  <si>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</si>
  <si>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</si>
  <si>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</si>
  <si>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</si>
  <si>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</si>
  <si>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</si>
  <si>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</si>
  <si>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</si>
  <si>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</si>
  <si>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</si>
  <si>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</si>
  <si>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</si>
  <si>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</si>
  <si>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</si>
  <si>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</si>
  <si>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</si>
  <si>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</si>
  <si>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</si>
  <si>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</si>
  <si>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</si>
  <si>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</si>
  <si>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</si>
  <si>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</si>
  <si>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</si>
  <si>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</si>
  <si>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</si>
  <si>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</si>
  <si>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</si>
  <si>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</si>
  <si>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</si>
  <si>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</si>
  <si>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</si>
  <si>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</si>
  <si>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</si>
  <si>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</si>
  <si>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</si>
  <si>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</si>
  <si>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</si>
  <si>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</si>
  <si>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</si>
  <si>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</si>
  <si>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</si>
  <si>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</si>
  <si>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</si>
  <si>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</si>
  <si>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</si>
  <si>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</si>
  <si>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</si>
  <si>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</si>
  <si>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</si>
  <si>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</si>
  <si>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</si>
  <si>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</si>
  <si>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</si>
  <si>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</si>
  <si>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</si>
  <si>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</si>
  <si>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</si>
  <si>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</si>
  <si>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</si>
  <si>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</si>
  <si>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</si>
  <si>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</si>
  <si>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</si>
  <si>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</si>
  <si>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</si>
  <si>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</si>
  <si>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</si>
  <si>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</si>
  <si>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</si>
  <si>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</si>
  <si>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</si>
  <si>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</si>
  <si>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</si>
  <si>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</si>
  <si>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</si>
  <si>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</si>
  <si>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</si>
  <si>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</si>
  <si>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</si>
  <si>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</si>
  <si>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</si>
  <si>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</si>
  <si>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</si>
  <si>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</si>
  <si>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</si>
  <si>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</si>
  <si>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</si>
  <si>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</si>
  <si>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</si>
  <si>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</si>
  <si>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</si>
  <si>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</si>
  <si>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</si>
  <si>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</si>
  <si>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</si>
  <si>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</si>
  <si>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</si>
  <si>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</si>
  <si>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</si>
  <si>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</si>
  <si>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</si>
  <si>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</si>
  <si>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</si>
  <si>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</si>
  <si>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</si>
  <si>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</si>
  <si>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</si>
  <si>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</si>
  <si>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</si>
  <si>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</si>
  <si>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</si>
  <si>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</si>
  <si>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</si>
  <si>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</si>
  <si>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</si>
  <si>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</si>
  <si>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</si>
  <si>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</si>
  <si>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</si>
  <si>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</si>
  <si>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</si>
  <si>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</si>
  <si>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</si>
  <si>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</si>
  <si>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</si>
  <si>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</si>
  <si>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</si>
  <si>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</si>
  <si>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</si>
  <si>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</si>
  <si>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</si>
  <si>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</si>
  <si>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</si>
  <si>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</si>
  <si>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</si>
  <si>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</si>
  <si>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</si>
  <si>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</si>
  <si>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</si>
  <si>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</si>
  <si>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</si>
  <si>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</si>
  <si>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</si>
  <si>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</si>
  <si>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</si>
  <si>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</si>
  <si>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</si>
  <si>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</si>
  <si>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</si>
  <si>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</si>
  <si>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</si>
  <si>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</si>
  <si>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</si>
  <si>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</si>
  <si>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</si>
  <si>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</si>
  <si>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</si>
  <si>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</si>
  <si>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</si>
  <si>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</si>
  <si>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</si>
  <si>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</si>
  <si>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</si>
  <si>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</si>
  <si>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</si>
  <si>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</si>
  <si>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</si>
  <si>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</si>
  <si>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</si>
  <si>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</si>
  <si>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</si>
  <si>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</si>
  <si>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</si>
  <si>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</si>
  <si>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</si>
  <si>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</si>
  <si>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</si>
  <si>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</si>
  <si>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</si>
  <si>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</si>
  <si>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</si>
  <si>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</si>
  <si>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</si>
  <si>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</si>
  <si>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</si>
  <si>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</si>
  <si>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</si>
  <si>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</si>
  <si>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</si>
  <si>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</si>
  <si>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</si>
  <si>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</si>
  <si>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</si>
  <si>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</si>
  <si>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</si>
  <si>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</si>
  <si>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</si>
  <si>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</si>
  <si>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</si>
  <si>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</si>
  <si>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</si>
  <si>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</si>
  <si>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</si>
  <si>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</si>
  <si>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</si>
  <si>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</si>
  <si>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</si>
  <si>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</si>
  <si>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</si>
  <si>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</si>
  <si>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</si>
  <si>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</si>
  <si>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</si>
  <si>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</si>
  <si>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</si>
  <si>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</si>
  <si>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</si>
  <si>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</si>
  <si>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</si>
  <si>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</si>
  <si>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</si>
  <si>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</si>
  <si>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</si>
  <si>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</si>
  <si>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</si>
  <si>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</si>
  <si>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</si>
  <si>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</si>
  <si>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</si>
  <si>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</si>
  <si>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</si>
  <si>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</si>
  <si>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</si>
  <si>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</si>
  <si>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</si>
  <si>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</si>
  <si>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</si>
  <si>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</si>
  <si>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</si>
  <si>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</si>
  <si>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</si>
  <si>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</si>
  <si>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</si>
  <si>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</si>
  <si>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</si>
  <si>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</si>
  <si>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</si>
  <si>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</si>
  <si>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</si>
  <si>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</si>
  <si>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</si>
  <si>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</si>
  <si>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</si>
  <si>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</si>
  <si>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</si>
  <si>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</si>
  <si>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</si>
  <si>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</si>
  <si>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</si>
  <si>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</si>
  <si>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</si>
  <si>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</si>
  <si>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</si>
  <si>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</si>
  <si>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</si>
  <si>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</si>
  <si>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</si>
  <si>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</si>
  <si>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</si>
  <si>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</si>
  <si>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</si>
  <si>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</si>
  <si>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</si>
  <si>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</si>
  <si>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</si>
  <si>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</si>
  <si>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</si>
  <si>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</si>
  <si>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</si>
  <si>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</si>
  <si>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</si>
  <si>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</si>
  <si>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</si>
  <si>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</si>
  <si>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</si>
  <si>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</si>
  <si>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</si>
  <si>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</si>
  <si>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</si>
  <si>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</si>
  <si>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</si>
  <si>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</si>
  <si>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</si>
  <si>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</si>
  <si>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</si>
  <si>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</si>
  <si>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</si>
  <si>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</si>
  <si>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</si>
  <si>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</si>
  <si>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</si>
  <si>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</si>
  <si>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</si>
  <si>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</si>
  <si>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</si>
  <si>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</si>
  <si>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</si>
  <si>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</si>
  <si>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</si>
  <si>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</si>
  <si>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</si>
  <si>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</si>
  <si>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</si>
  <si>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</si>
  <si>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</si>
  <si>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</si>
  <si>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</si>
  <si>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</si>
  <si>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</si>
  <si>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</si>
  <si>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</si>
  <si>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</si>
  <si>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</si>
  <si>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</si>
  <si>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</si>
  <si>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</si>
  <si>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</si>
  <si>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</si>
  <si>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</si>
  <si>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</si>
  <si>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</si>
  <si>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</si>
  <si>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</si>
  <si>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</si>
  <si>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</si>
  <si>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</si>
  <si>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</si>
  <si>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</si>
  <si>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</si>
  <si>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</si>
  <si>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</si>
  <si>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</si>
  <si>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</si>
  <si>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</si>
  <si>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</si>
  <si>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</si>
  <si>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</si>
  <si>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</si>
  <si>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</si>
  <si>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</si>
  <si>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</si>
  <si>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</si>
  <si>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</si>
  <si>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</si>
  <si>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</si>
  <si>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</si>
  <si>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</si>
  <si>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</si>
  <si>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</si>
  <si>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</si>
  <si>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</si>
  <si>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</si>
  <si>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</si>
  <si>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</si>
  <si>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</si>
  <si>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</si>
  <si>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</si>
  <si>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</si>
  <si>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</si>
  <si>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</si>
  <si>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</si>
  <si>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</si>
  <si>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</si>
  <si>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</si>
  <si>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</si>
  <si>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</si>
  <si>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</si>
  <si>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</si>
  <si>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</si>
  <si>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</si>
  <si>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</si>
  <si>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</si>
  <si>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</si>
  <si>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</si>
  <si>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</si>
  <si>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</si>
  <si>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</si>
  <si>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</si>
  <si>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</si>
  <si>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</si>
  <si>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</si>
  <si>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</si>
  <si>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</si>
  <si>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</si>
  <si>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</si>
  <si>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</si>
  <si>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</si>
  <si>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</si>
  <si>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</si>
  <si>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</si>
  <si>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</si>
  <si>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</si>
  <si>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</si>
  <si>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</si>
  <si>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</si>
  <si>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</si>
  <si>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</si>
  <si>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</si>
  <si>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</si>
  <si>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</si>
  <si>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</si>
  <si>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</si>
  <si>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</si>
  <si>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</si>
  <si>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</si>
  <si>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</si>
  <si>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</si>
  <si>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</si>
  <si>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</si>
  <si>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</si>
  <si>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</si>
  <si>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</si>
  <si>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</si>
  <si>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</si>
  <si>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</si>
  <si>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</si>
  <si>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</si>
  <si>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</si>
  <si>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</si>
  <si>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</si>
  <si>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</si>
  <si>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</si>
  <si>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</si>
  <si>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</si>
  <si>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</si>
  <si>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</si>
  <si>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</si>
  <si>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</si>
  <si>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</si>
  <si>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</si>
  <si>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</si>
  <si>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</si>
  <si>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</si>
  <si>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</si>
  <si>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</si>
  <si>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</si>
  <si>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</si>
  <si>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</si>
  <si>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</si>
  <si>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</si>
  <si>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</si>
  <si>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</si>
  <si>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</si>
  <si>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</si>
  <si>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</si>
  <si>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</si>
  <si>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</si>
  <si>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</si>
  <si>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</si>
  <si>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</si>
  <si>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</si>
  <si>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</si>
  <si>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</si>
  <si>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</si>
  <si>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</si>
  <si>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</si>
  <si>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</si>
  <si>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</si>
  <si>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</si>
  <si>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</si>
  <si>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</si>
  <si>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</si>
  <si>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</si>
  <si>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</si>
  <si>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</si>
  <si>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</si>
  <si>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</si>
  <si>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</si>
  <si>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</si>
  <si>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</si>
  <si>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</si>
  <si>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</si>
  <si>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</si>
  <si>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</si>
  <si>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</si>
  <si>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</si>
  <si>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</si>
  <si>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</si>
  <si>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</si>
  <si>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</si>
  <si>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</si>
  <si>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</si>
  <si>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</si>
  <si>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</si>
  <si>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</si>
  <si>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</si>
  <si>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</si>
  <si>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</si>
  <si>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</si>
  <si>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</si>
  <si>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</si>
  <si>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</si>
  <si>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</si>
  <si>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</si>
  <si>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</si>
  <si>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</si>
  <si>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</si>
  <si>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</si>
  <si>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</si>
  <si>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</si>
  <si>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</si>
  <si>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</si>
  <si>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</si>
  <si>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</si>
  <si>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</si>
  <si>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</si>
  <si>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</si>
  <si>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</si>
  <si>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</si>
  <si>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</si>
  <si>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</si>
  <si>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</si>
  <si>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</si>
  <si>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</si>
  <si>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</si>
  <si>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</si>
  <si>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</si>
  <si>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</si>
  <si>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</si>
  <si>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</si>
  <si>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</si>
  <si>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</si>
  <si>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</si>
  <si>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</si>
  <si>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</si>
  <si>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</si>
  <si>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</si>
  <si>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</si>
  <si>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</si>
  <si>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</si>
  <si>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</si>
  <si>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</si>
  <si>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</si>
  <si>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</si>
  <si>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</si>
  <si>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</si>
  <si>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</si>
  <si>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</si>
  <si>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</si>
  <si>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</si>
  <si>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</si>
  <si>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</si>
  <si>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</si>
  <si>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</si>
  <si>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</si>
  <si>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</si>
  <si>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</si>
  <si>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</si>
  <si>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</si>
  <si>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</si>
  <si>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</si>
  <si>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</si>
  <si>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</si>
  <si>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</si>
  <si>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</si>
  <si>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</si>
  <si>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</si>
  <si>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</si>
  <si>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</si>
  <si>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</si>
  <si>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</si>
  <si>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</si>
  <si>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</si>
  <si>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</si>
  <si>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</si>
  <si>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</si>
  <si>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</si>
  <si>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</si>
  <si>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</si>
  <si>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</si>
  <si>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</si>
  <si>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</si>
  <si>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</si>
  <si>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</si>
  <si>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</si>
  <si>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</si>
  <si>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</si>
  <si>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</si>
  <si>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</si>
  <si>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</si>
  <si>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</si>
  <si>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</si>
  <si>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</si>
  <si>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</si>
  <si>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</si>
  <si>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</si>
  <si>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</si>
  <si>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</si>
  <si>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</si>
  <si>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</si>
  <si>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</si>
  <si>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</si>
  <si>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</si>
  <si>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</si>
  <si>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</si>
  <si>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</si>
  <si>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</si>
  <si>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</si>
  <si>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</si>
  <si>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</si>
  <si>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</si>
  <si>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</si>
  <si>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</si>
  <si>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</si>
  <si>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</si>
  <si>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</si>
  <si>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</si>
  <si>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</si>
  <si>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</si>
  <si>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</si>
  <si>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</si>
  <si>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</si>
  <si>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</si>
  <si>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</si>
  <si>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</si>
  <si>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</si>
  <si>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</si>
  <si>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</si>
  <si>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</si>
  <si>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</si>
  <si>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</si>
  <si>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</si>
  <si>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</si>
  <si>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</si>
  <si>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</si>
  <si>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</si>
  <si>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</si>
  <si>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</si>
  <si>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</si>
  <si>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</si>
  <si>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</si>
  <si>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</si>
  <si>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</si>
  <si>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</si>
  <si>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</si>
  <si>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</si>
  <si>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</si>
  <si>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</si>
  <si>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</si>
  <si>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</si>
  <si>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</si>
  <si>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</si>
  <si>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</si>
  <si>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</si>
  <si>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</si>
  <si>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</si>
  <si>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</si>
  <si>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</si>
  <si>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</si>
  <si>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</si>
  <si>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</si>
  <si>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</si>
  <si>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</si>
  <si>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</si>
  <si>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</si>
  <si>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</si>
  <si>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</si>
  <si>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</si>
  <si>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</si>
  <si>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</si>
  <si>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</si>
  <si>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</si>
  <si>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</si>
  <si>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</si>
  <si>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</si>
  <si>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</si>
  <si>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</si>
  <si>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</si>
  <si>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</si>
  <si>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</si>
  <si>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</si>
  <si>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</si>
  <si>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</si>
  <si>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</si>
  <si>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</si>
  <si>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</si>
  <si>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</si>
  <si>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</si>
  <si>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</si>
  <si>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</si>
  <si>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</si>
  <si>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</si>
  <si>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</si>
  <si>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</si>
  <si>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</si>
  <si>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</si>
  <si>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</si>
  <si>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</si>
  <si>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</si>
  <si>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</si>
  <si>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</si>
  <si>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</si>
  <si>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</si>
  <si>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</si>
  <si>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</si>
  <si>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</si>
  <si>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</si>
  <si>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</si>
  <si>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</si>
  <si>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</si>
  <si>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</si>
  <si>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</si>
  <si>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</si>
  <si>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</si>
  <si>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</si>
  <si>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</si>
  <si>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</si>
  <si>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</si>
  <si>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</si>
  <si>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</si>
  <si>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</si>
  <si>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</si>
  <si>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</si>
  <si>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</si>
  <si>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</si>
  <si>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</si>
  <si>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</si>
  <si>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</si>
  <si>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</si>
  <si>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</si>
  <si>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</si>
  <si>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</si>
  <si>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</si>
  <si>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</si>
  <si>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</si>
  <si>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</si>
  <si>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</si>
  <si>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</si>
  <si>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</si>
  <si>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</si>
  <si>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</si>
  <si>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</si>
  <si>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</si>
  <si>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</si>
  <si>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</si>
  <si>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</si>
  <si>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</si>
  <si>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</si>
  <si>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</si>
  <si>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</si>
  <si>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</si>
  <si>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</si>
  <si>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</si>
  <si>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</si>
  <si>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</si>
  <si>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</si>
  <si>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</si>
  <si>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</si>
  <si>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</si>
  <si>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</si>
  <si>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</si>
  <si>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</si>
  <si>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</si>
  <si>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</si>
  <si>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</si>
  <si>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</si>
  <si>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</si>
  <si>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</si>
  <si>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</si>
  <si>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</si>
  <si>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</si>
  <si>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</si>
  <si>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</si>
  <si>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</si>
  <si>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</si>
  <si>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</si>
  <si>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</si>
  <si>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</si>
  <si>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</si>
  <si>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</si>
  <si>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</si>
  <si>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</si>
  <si>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</si>
  <si>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</si>
  <si>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</si>
  <si>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</si>
  <si>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</si>
  <si>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</si>
  <si>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</si>
  <si>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</si>
  <si>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</si>
  <si>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</si>
  <si>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</si>
  <si>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</si>
  <si>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</si>
  <si>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</si>
  <si>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</si>
  <si>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</si>
  <si>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</si>
  <si>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</si>
  <si>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</si>
  <si>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</si>
  <si>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</si>
  <si>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</si>
  <si>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</si>
  <si>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</si>
  <si>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</si>
  <si>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</si>
  <si>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</si>
  <si>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</si>
  <si>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</si>
  <si>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</si>
  <si>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</si>
  <si>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</si>
  <si>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</si>
  <si>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</si>
  <si>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</si>
  <si>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</si>
  <si>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</si>
  <si>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</si>
  <si>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</si>
  <si>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</si>
  <si>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</si>
  <si>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</si>
  <si>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</si>
  <si>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</si>
  <si>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</si>
  <si>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</si>
  <si>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</si>
  <si>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</si>
  <si>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</si>
  <si>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</si>
  <si>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</si>
  <si>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</si>
  <si>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</si>
  <si>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</si>
  <si>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</si>
  <si>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</si>
  <si>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</si>
  <si>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</si>
  <si>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</si>
  <si>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</si>
  <si>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</si>
  <si>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</si>
  <si>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</si>
  <si>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</si>
  <si>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</si>
  <si>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</si>
  <si>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</si>
  <si>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</si>
  <si>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</si>
  <si>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</si>
  <si>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</si>
  <si>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</si>
  <si>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</si>
  <si>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</si>
  <si>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</si>
  <si>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</si>
  <si>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</si>
  <si>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</si>
  <si>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</si>
  <si>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</si>
  <si>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</si>
  <si>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</si>
  <si>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</si>
  <si>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</si>
  <si>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</si>
  <si>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</si>
  <si>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</si>
  <si>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</si>
  <si>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</si>
  <si>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</si>
  <si>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</si>
  <si>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</si>
  <si>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</si>
  <si>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</si>
  <si>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</si>
  <si>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</si>
  <si>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</si>
  <si>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</si>
  <si>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</si>
  <si>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</si>
  <si>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</si>
  <si>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</si>
  <si>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</si>
  <si>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</si>
  <si>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</si>
  <si>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</si>
  <si>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</si>
  <si>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</si>
  <si>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</si>
  <si>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</si>
  <si>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</si>
  <si>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</si>
  <si>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</si>
  <si>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</si>
  <si>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</si>
  <si>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</si>
  <si>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</si>
  <si>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</si>
  <si>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</si>
  <si>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</si>
  <si>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</si>
  <si>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</si>
  <si>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</si>
  <si>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</si>
  <si>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</si>
  <si>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</si>
  <si>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</si>
  <si>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</si>
  <si>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</si>
  <si>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</si>
  <si>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</si>
  <si>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</si>
  <si>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</si>
  <si>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</si>
  <si>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</si>
  <si>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</si>
  <si>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</si>
  <si>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</si>
  <si>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</si>
  <si>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</si>
  <si>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</si>
  <si>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</si>
  <si>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</si>
  <si>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</si>
  <si>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</si>
  <si>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</si>
  <si>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</si>
  <si>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</si>
  <si>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</si>
  <si>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</si>
  <si>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</si>
  <si>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</si>
  <si>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</si>
  <si>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</si>
  <si>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</si>
  <si>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</si>
  <si>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</si>
  <si>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</si>
  <si>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</si>
  <si>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</si>
  <si>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</si>
  <si>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</si>
  <si>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</si>
  <si>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</si>
  <si>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</si>
  <si>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</si>
  <si>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</si>
  <si>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</si>
  <si>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</si>
  <si>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</si>
  <si>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</si>
  <si>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</si>
  <si>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</si>
  <si>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</si>
  <si>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</si>
  <si>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</si>
  <si>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</si>
  <si>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</si>
  <si>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</si>
  <si>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</si>
  <si>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</si>
  <si>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</si>
  <si>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</si>
  <si>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</si>
  <si>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</si>
  <si>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</si>
  <si>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</si>
  <si>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</si>
  <si>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</si>
  <si>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</si>
  <si>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</si>
  <si>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</si>
  <si>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</si>
  <si>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</si>
  <si>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</si>
  <si>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</si>
  <si>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</si>
  <si>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</si>
  <si>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</si>
  <si>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</si>
  <si>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</si>
  <si>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</si>
  <si>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</si>
  <si>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</si>
  <si>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</si>
  <si>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</si>
  <si>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</si>
  <si>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</si>
  <si>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</si>
  <si>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</si>
  <si>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</si>
  <si>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</si>
  <si>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</si>
  <si>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</si>
  <si>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</si>
  <si>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</si>
  <si>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</si>
  <si>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</si>
  <si>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</si>
  <si>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</si>
  <si>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</si>
  <si>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</si>
  <si>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</si>
  <si>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</si>
  <si>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</si>
  <si>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</si>
  <si>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</si>
  <si>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</si>
  <si>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</si>
  <si>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</si>
  <si>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</si>
  <si>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</si>
  <si>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</si>
  <si>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</si>
  <si>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</si>
  <si>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</si>
  <si>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</si>
  <si>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</si>
  <si>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</si>
  <si>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</si>
  <si>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</si>
  <si>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</si>
  <si>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</si>
  <si>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</si>
  <si>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</si>
  <si>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</si>
  <si>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</si>
  <si>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</si>
  <si>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</si>
  <si>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</si>
  <si>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</si>
  <si>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</si>
  <si>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</si>
  <si>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</si>
  <si>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</si>
  <si>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</si>
  <si>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</si>
  <si>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</si>
  <si>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</si>
  <si>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</si>
  <si>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</si>
  <si>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</si>
  <si>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</si>
  <si>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</si>
  <si>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</si>
  <si>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</si>
  <si>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</si>
  <si>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</si>
  <si>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</si>
  <si>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</si>
  <si>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</si>
  <si>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</si>
  <si>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</si>
  <si>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</si>
  <si>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</si>
  <si>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</si>
  <si>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</si>
  <si>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</si>
  <si>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</si>
  <si>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</si>
  <si>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</si>
  <si>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</si>
  <si>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</si>
  <si>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</si>
  <si>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</si>
  <si>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</si>
  <si>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</si>
  <si>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</si>
  <si>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</si>
  <si>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</si>
  <si>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</si>
  <si>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</si>
  <si>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</si>
  <si>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</si>
  <si>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</si>
  <si>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</si>
  <si>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</si>
  <si>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</si>
  <si>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</si>
  <si>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</si>
  <si>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</si>
  <si>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</si>
  <si>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</si>
  <si>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</si>
  <si>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</si>
  <si>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</si>
  <si>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</si>
  <si>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</si>
  <si>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</si>
  <si>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</si>
  <si>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</si>
  <si>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</si>
  <si>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</si>
  <si>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</si>
  <si>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</si>
  <si>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</si>
  <si>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</si>
  <si>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</si>
  <si>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</si>
  <si>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</si>
  <si>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</si>
  <si>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</si>
  <si>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</si>
  <si>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</si>
  <si>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</si>
  <si>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</si>
  <si>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</si>
  <si>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</si>
  <si>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</si>
  <si>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</si>
  <si>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</si>
  <si>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</si>
  <si>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</si>
  <si>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</si>
  <si>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</si>
  <si>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</si>
  <si>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</si>
  <si>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</si>
  <si>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</si>
  <si>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</si>
  <si>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</si>
  <si>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</si>
  <si>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</si>
  <si>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</si>
  <si>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</si>
  <si>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</si>
  <si>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</si>
  <si>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</si>
  <si>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</si>
  <si>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</si>
  <si>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</si>
  <si>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</si>
  <si>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</si>
  <si>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</si>
  <si>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</si>
  <si>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</si>
  <si>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</si>
  <si>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</si>
  <si>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</si>
  <si>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</si>
  <si>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</si>
  <si>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</si>
  <si>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</si>
  <si>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</si>
  <si>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</si>
  <si>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</si>
  <si>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</si>
  <si>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</si>
  <si>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</si>
  <si>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</si>
  <si>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</si>
  <si>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</si>
  <si>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</si>
  <si>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</si>
  <si>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</si>
  <si>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</si>
  <si>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</si>
  <si>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</si>
  <si>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</si>
  <si>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</si>
  <si>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</si>
  <si>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</si>
  <si>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</si>
  <si>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</si>
  <si>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</si>
  <si>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</si>
  <si>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</si>
  <si>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</si>
  <si>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</si>
  <si>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</si>
  <si>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</si>
  <si>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</si>
  <si>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</si>
  <si>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</si>
  <si>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</si>
  <si>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</si>
  <si>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</si>
  <si>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</si>
  <si>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</si>
  <si>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</si>
  <si>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</si>
  <si>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</si>
  <si>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</si>
  <si>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</si>
  <si>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</si>
  <si>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</si>
  <si>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</si>
  <si>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</si>
  <si>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</si>
  <si>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</si>
  <si>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</si>
  <si>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</si>
  <si>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</si>
  <si>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</si>
  <si>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</si>
  <si>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</si>
  <si>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</si>
  <si>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</si>
  <si>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</si>
  <si>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</si>
  <si>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</si>
  <si>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</si>
  <si>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</si>
  <si>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</si>
  <si>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</si>
  <si>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</si>
  <si>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</si>
  <si>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</si>
  <si>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</si>
  <si>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</si>
  <si>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</si>
  <si>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</si>
  <si>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</si>
  <si>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</si>
  <si>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</si>
  <si>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</si>
  <si>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</si>
  <si>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</si>
  <si>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</si>
  <si>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</si>
  <si>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</si>
  <si>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</si>
  <si>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</si>
  <si>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</si>
  <si>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</si>
  <si>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</si>
  <si>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</si>
  <si>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</si>
  <si>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</si>
  <si>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</si>
  <si>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</si>
  <si>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</si>
  <si>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</si>
  <si>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</si>
  <si>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</si>
  <si>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</si>
  <si>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</si>
  <si>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</si>
  <si>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</si>
  <si>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</si>
  <si>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</si>
  <si>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</si>
  <si>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</si>
  <si>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</si>
  <si>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</si>
  <si>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</si>
  <si>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</si>
  <si>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</si>
  <si>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</si>
  <si>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</si>
  <si>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</si>
  <si>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</si>
  <si>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</si>
  <si>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</si>
  <si>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</si>
  <si>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</si>
  <si>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</si>
  <si>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</si>
  <si>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</si>
  <si>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</si>
  <si>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</si>
  <si>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</si>
  <si>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</si>
  <si>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</si>
  <si>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</si>
  <si>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</si>
  <si>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</si>
  <si>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</si>
  <si>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</si>
  <si>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</si>
  <si>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</si>
  <si>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</si>
  <si>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</si>
  <si>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</si>
  <si>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</si>
  <si>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</si>
  <si>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</si>
  <si>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</si>
  <si>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</si>
  <si>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</si>
  <si>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</si>
  <si>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</si>
  <si>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</si>
  <si>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</si>
  <si>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</si>
  <si>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</si>
  <si>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</si>
  <si>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</si>
  <si>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</si>
  <si>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</si>
  <si>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</si>
  <si>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</si>
  <si>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</si>
  <si>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</si>
  <si>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</si>
  <si>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</si>
  <si>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</si>
  <si>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</si>
  <si>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</si>
  <si>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</si>
  <si>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</si>
  <si>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</si>
  <si>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</si>
  <si>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</si>
  <si>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</si>
  <si>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</si>
  <si>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</si>
  <si>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</si>
  <si>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</si>
  <si>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</si>
  <si>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</si>
  <si>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</si>
  <si>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</si>
  <si>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</si>
  <si>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</si>
  <si>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</si>
  <si>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</si>
  <si>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</si>
  <si>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</si>
  <si>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</si>
  <si>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</si>
  <si>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</si>
  <si>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</si>
  <si>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</si>
  <si>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</si>
  <si>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</si>
  <si>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</si>
  <si>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</si>
  <si>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</si>
  <si>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</si>
  <si>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</si>
  <si>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</si>
  <si>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</si>
  <si>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</si>
  <si>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</si>
  <si>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</si>
  <si>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</si>
  <si>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</si>
  <si>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</si>
  <si>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</si>
  <si>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</si>
  <si>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</si>
  <si>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</si>
  <si>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</si>
  <si>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</si>
  <si>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</si>
  <si>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</si>
  <si>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</si>
  <si>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</si>
  <si>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</si>
  <si>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</si>
  <si>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</si>
  <si>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</si>
  <si>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</si>
  <si>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</si>
  <si>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</si>
  <si>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</si>
  <si>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</si>
  <si>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</si>
  <si>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</si>
  <si>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</si>
  <si>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</si>
  <si>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</si>
  <si>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</si>
  <si>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</si>
  <si>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</si>
  <si>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</si>
  <si>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</si>
  <si>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</si>
  <si>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</si>
  <si>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</si>
  <si>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</si>
  <si>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</si>
  <si>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</si>
  <si>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</si>
  <si>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</si>
  <si>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</si>
  <si>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</si>
  <si>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</si>
  <si>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</si>
  <si>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</si>
  <si>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</si>
  <si>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</si>
  <si>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</si>
  <si>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</si>
  <si>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</si>
  <si>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</si>
  <si>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</si>
  <si>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</si>
  <si>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</si>
  <si>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</si>
  <si>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</si>
  <si>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</si>
  <si>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</si>
  <si>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</si>
  <si>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</si>
  <si>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</si>
  <si>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</si>
  <si>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</si>
  <si>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</si>
  <si>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</si>
  <si>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</si>
  <si>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</si>
  <si>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</si>
  <si>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</si>
  <si>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</si>
  <si>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</si>
  <si>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</si>
  <si>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</si>
  <si>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</si>
  <si>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</si>
  <si>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</si>
  <si>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</si>
  <si>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</si>
  <si>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</si>
  <si>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</si>
  <si>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</si>
  <si>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</si>
  <si>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</si>
  <si>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</si>
  <si>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</si>
  <si>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</si>
  <si>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</si>
  <si>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</si>
  <si>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</si>
  <si>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</si>
  <si>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</si>
  <si>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</si>
  <si>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</si>
  <si>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</si>
  <si>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</si>
  <si>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</si>
  <si>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</si>
  <si>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</si>
  <si>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</si>
  <si>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</si>
  <si>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</si>
  <si>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</si>
  <si>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</si>
  <si>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</si>
  <si>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</si>
  <si>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</si>
  <si>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</si>
  <si>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</si>
  <si>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</si>
  <si>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</si>
  <si>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</si>
  <si>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</si>
  <si>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</si>
  <si>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</si>
  <si>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</si>
  <si>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</si>
  <si>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</si>
  <si>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</si>
  <si>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</si>
  <si>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</si>
  <si>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</si>
  <si>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</si>
  <si>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</si>
  <si>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</si>
  <si>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</si>
  <si>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</si>
  <si>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</si>
  <si>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</si>
  <si>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</si>
  <si>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</si>
  <si>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</si>
  <si>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</si>
  <si>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</si>
  <si>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</si>
  <si>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</si>
  <si>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</si>
  <si>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</si>
  <si>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</si>
  <si>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</si>
  <si>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</si>
  <si>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</si>
  <si>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</si>
  <si>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</si>
  <si>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</si>
  <si>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</si>
  <si>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</si>
  <si>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</si>
  <si>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</si>
  <si>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</si>
  <si>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</si>
  <si>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</si>
  <si>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</si>
  <si>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</si>
  <si>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</si>
  <si>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</si>
  <si>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</si>
  <si>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</si>
  <si>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</si>
  <si>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</si>
  <si>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</si>
  <si>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</si>
  <si>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</si>
  <si>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</si>
  <si>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</si>
  <si>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</si>
  <si>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</si>
  <si>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</si>
  <si>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</si>
  <si>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</si>
  <si>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</si>
  <si>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</si>
  <si>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</si>
  <si>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</si>
  <si>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</si>
  <si>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</si>
  <si>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</si>
  <si>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</si>
  <si>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</si>
  <si>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</si>
  <si>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</si>
  <si>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</si>
  <si>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</si>
  <si>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</si>
  <si>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</si>
  <si>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</si>
  <si>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</si>
  <si>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</si>
  <si>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</si>
  <si>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</si>
  <si>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</si>
  <si>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</si>
  <si>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</si>
  <si>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</si>
  <si>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</si>
  <si>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</si>
  <si>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</si>
  <si>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</si>
  <si>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</si>
  <si>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</si>
  <si>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</si>
  <si>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</si>
  <si>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</si>
  <si>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</si>
  <si>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</si>
  <si>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</si>
  <si>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</si>
  <si>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</si>
  <si>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</si>
  <si>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</si>
  <si>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</si>
  <si>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</si>
  <si>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</si>
  <si>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</si>
  <si>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</si>
  <si>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</si>
  <si>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</si>
  <si>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</si>
  <si>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</si>
  <si>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</si>
  <si>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</si>
  <si>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</si>
  <si>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</si>
  <si>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</si>
  <si>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</si>
  <si>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</si>
  <si>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</si>
  <si>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</si>
  <si>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</si>
  <si>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</si>
  <si>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</si>
  <si>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</si>
  <si>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</si>
  <si>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</si>
  <si>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</si>
  <si>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</si>
  <si>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</si>
  <si>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</si>
  <si>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</si>
  <si>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</si>
  <si>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</si>
  <si>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</si>
  <si>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</si>
  <si>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</si>
  <si>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</si>
  <si>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</si>
  <si>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</si>
  <si>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</si>
  <si>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</si>
  <si>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</si>
  <si>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</si>
  <si>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</si>
  <si>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</si>
  <si>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</si>
  <si>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</si>
  <si>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</si>
  <si>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</si>
  <si>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</si>
  <si>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</si>
  <si>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</si>
  <si>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</si>
  <si>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</si>
  <si>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</si>
  <si>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</si>
  <si>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</si>
  <si>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</si>
  <si>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</si>
  <si>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</si>
  <si>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</si>
  <si>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</si>
  <si>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</si>
  <si>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</si>
  <si>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</si>
  <si>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</si>
  <si>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</si>
  <si>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</si>
  <si>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</si>
  <si>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</si>
  <si>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</si>
  <si>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</si>
  <si>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</si>
  <si>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</si>
  <si>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</si>
  <si>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</si>
  <si>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</si>
  <si>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</si>
  <si>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</si>
  <si>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</si>
  <si>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</si>
  <si>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</si>
  <si>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</si>
  <si>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</si>
  <si>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</si>
  <si>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</si>
  <si>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</si>
  <si>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</si>
  <si>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</si>
  <si>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</si>
  <si>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</si>
  <si>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</si>
  <si>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</si>
  <si>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</si>
  <si>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</si>
  <si>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</si>
  <si>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</si>
  <si>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</si>
  <si>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</si>
  <si>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</si>
  <si>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</si>
  <si>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</si>
  <si>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</si>
  <si>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</si>
  <si>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</si>
  <si>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</si>
  <si>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</si>
  <si>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</si>
  <si>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</si>
  <si>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</si>
  <si>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</si>
  <si>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</si>
  <si>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</si>
  <si>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</si>
  <si>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</si>
  <si>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</si>
  <si>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</si>
  <si>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</si>
  <si>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</si>
  <si>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</si>
  <si>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</si>
  <si>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</si>
  <si>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</si>
  <si>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</si>
  <si>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</si>
  <si>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</si>
  <si>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</si>
  <si>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</si>
  <si>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</si>
  <si>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</si>
  <si>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</si>
  <si>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</si>
  <si>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</si>
  <si>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</si>
  <si>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</si>
  <si>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</si>
  <si>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</si>
  <si>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</si>
  <si>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</si>
  <si>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</si>
  <si>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</si>
  <si>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</si>
  <si>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</si>
  <si>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</si>
  <si>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</si>
  <si>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</si>
  <si>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</si>
  <si>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</si>
  <si>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</si>
  <si>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</si>
  <si>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</si>
  <si>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</si>
  <si>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</si>
  <si>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</si>
  <si>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</si>
  <si>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</si>
  <si>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</si>
  <si>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</si>
  <si>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</si>
  <si>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</si>
  <si>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</si>
  <si>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</si>
  <si>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</si>
  <si>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</si>
  <si>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</si>
  <si>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</si>
  <si>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</si>
  <si>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</si>
  <si>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</si>
  <si>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</si>
  <si>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</si>
  <si>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</si>
  <si>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</si>
  <si>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</si>
  <si>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</si>
  <si>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</si>
  <si>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</si>
  <si>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</si>
  <si>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</si>
  <si>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</si>
  <si>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</si>
  <si>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</si>
  <si>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</si>
  <si>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</si>
  <si>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</si>
  <si>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</si>
  <si>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</si>
  <si>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</si>
  <si>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</si>
  <si>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</si>
  <si>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</si>
  <si>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</si>
  <si>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</si>
  <si>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</si>
  <si>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</si>
  <si>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</si>
  <si>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</si>
  <si>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</si>
  <si>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</si>
  <si>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</si>
  <si>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</si>
  <si>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</si>
  <si>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</si>
  <si>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</si>
  <si>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</si>
  <si>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</si>
  <si>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</si>
  <si>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</si>
  <si>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</si>
  <si>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</si>
  <si>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</si>
  <si>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</si>
  <si>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</si>
  <si>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</si>
  <si>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</si>
  <si>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</si>
  <si>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</si>
  <si>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</si>
  <si>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</si>
  <si>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</si>
  <si>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</si>
  <si>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</si>
  <si>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</si>
  <si>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</si>
  <si>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</si>
  <si>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</si>
  <si>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</si>
  <si>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</si>
  <si>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</si>
  <si>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</si>
  <si>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</si>
  <si>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</si>
  <si>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</si>
  <si>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</si>
  <si>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</si>
  <si>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</si>
  <si>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</si>
  <si>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</si>
  <si>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</si>
  <si>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</si>
  <si>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</si>
  <si>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</si>
  <si>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</si>
  <si>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</si>
  <si>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</si>
  <si>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</si>
  <si>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</si>
  <si>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</si>
  <si>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</si>
  <si>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</si>
  <si>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</si>
  <si>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</si>
  <si>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</si>
  <si>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</si>
  <si>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</si>
  <si>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</si>
  <si>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</si>
  <si>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</si>
  <si>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</si>
  <si>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</si>
  <si>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</si>
  <si>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</si>
  <si>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</si>
  <si>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</si>
  <si>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</si>
  <si>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</si>
  <si>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</si>
  <si>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</si>
  <si>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</si>
  <si>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</si>
  <si>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</si>
  <si>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</si>
  <si>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</si>
  <si>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</si>
  <si>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</si>
  <si>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</si>
  <si>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</si>
  <si>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</si>
  <si>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</si>
  <si>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</si>
  <si>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</si>
  <si>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</si>
  <si>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</si>
  <si>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</si>
  <si>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</si>
  <si>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</si>
  <si>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</si>
  <si>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</si>
  <si>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</si>
  <si>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</si>
  <si>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</si>
  <si>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</si>
  <si>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</si>
  <si>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</si>
  <si>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</si>
  <si>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</si>
  <si>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</si>
  <si>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</si>
  <si>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</si>
  <si>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</si>
  <si>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</si>
  <si>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</si>
  <si>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</si>
  <si>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</si>
  <si>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</si>
  <si>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</si>
  <si>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</si>
  <si>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</si>
  <si>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</si>
  <si>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</si>
  <si>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</si>
  <si>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</si>
  <si>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</si>
  <si>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</si>
  <si>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</si>
  <si>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</si>
  <si>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</si>
  <si>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</si>
  <si>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</si>
  <si>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</si>
  <si>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</si>
  <si>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</si>
  <si>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</si>
  <si>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</si>
  <si>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</si>
  <si>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</si>
  <si>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</si>
  <si>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</si>
  <si>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</si>
  <si>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</si>
  <si>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</si>
  <si>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</si>
  <si>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</si>
  <si>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</si>
  <si>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</si>
  <si>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</si>
  <si>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</si>
  <si>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</si>
  <si>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</si>
  <si>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</si>
  <si>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</si>
  <si>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</si>
  <si>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</si>
  <si>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</si>
  <si>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</si>
  <si>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</si>
  <si>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</si>
  <si>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</si>
  <si>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</si>
  <si>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</si>
  <si>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</si>
  <si>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</si>
  <si>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</si>
  <si>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</si>
  <si>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</si>
  <si>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</si>
  <si>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</si>
  <si>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</si>
  <si>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</si>
  <si>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</si>
  <si>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</si>
  <si>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</si>
  <si>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</si>
  <si>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</si>
  <si>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</si>
  <si>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</si>
  <si>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</si>
  <si>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</si>
  <si>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</si>
  <si>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</si>
  <si>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</si>
  <si>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</si>
  <si>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</si>
  <si>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</si>
  <si>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</si>
  <si>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</si>
  <si>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</si>
  <si>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</si>
  <si>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</si>
  <si>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</si>
  <si>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</si>
  <si>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</si>
  <si>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</si>
  <si>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</si>
  <si>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</si>
  <si>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</si>
  <si>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</si>
  <si>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</si>
  <si>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</si>
  <si>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</si>
  <si>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</si>
  <si>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</si>
  <si>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</si>
  <si>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</si>
  <si>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</si>
  <si>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</si>
  <si>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</si>
  <si>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</si>
  <si>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</si>
  <si>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</si>
  <si>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</si>
  <si>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</si>
  <si>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</si>
  <si>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</si>
  <si>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</si>
  <si>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</si>
  <si>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</si>
  <si>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</si>
  <si>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</si>
  <si>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</si>
  <si>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</si>
  <si>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</si>
  <si>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</si>
  <si>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</si>
  <si>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</si>
  <si>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</si>
  <si>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</si>
  <si>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</si>
  <si>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</si>
  <si>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</si>
  <si>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</si>
  <si>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</si>
  <si>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</si>
  <si>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</si>
  <si>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</si>
  <si>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</si>
  <si>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</si>
  <si>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</si>
  <si>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</si>
  <si>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</si>
  <si>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</si>
  <si>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</si>
  <si>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</si>
  <si>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</si>
  <si>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</si>
  <si>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</si>
  <si>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</si>
  <si>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</si>
  <si>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</si>
  <si>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</si>
  <si>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</si>
  <si>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</si>
  <si>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</si>
  <si>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</si>
  <si>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</si>
  <si>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</si>
  <si>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</si>
  <si>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</si>
  <si>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</si>
  <si>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</si>
  <si>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</si>
  <si>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</si>
  <si>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</si>
  <si>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</si>
  <si>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</si>
  <si>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</si>
  <si>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</si>
  <si>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</si>
  <si>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</si>
  <si>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</si>
  <si>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</si>
  <si>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</si>
  <si>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</si>
  <si>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</si>
  <si>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</si>
  <si>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</si>
  <si>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</si>
  <si>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</si>
  <si>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</si>
  <si>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</si>
  <si>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</si>
  <si>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</si>
  <si>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</si>
  <si>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</si>
  <si>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</si>
  <si>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</si>
  <si>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</si>
  <si>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</si>
  <si>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</si>
  <si>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</si>
  <si>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</si>
  <si>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</si>
  <si>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</si>
  <si>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</si>
  <si>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</si>
  <si>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</si>
  <si>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</si>
  <si>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</si>
  <si>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</si>
  <si>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</si>
  <si>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</si>
  <si>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</si>
  <si>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</si>
  <si>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</si>
  <si>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</si>
  <si>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</si>
  <si>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</si>
  <si>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</si>
  <si>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</si>
  <si>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</si>
  <si>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</si>
  <si>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</si>
  <si>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</si>
  <si>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</si>
  <si>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</si>
  <si>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</si>
  <si>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</si>
  <si>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</si>
  <si>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</si>
  <si>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</si>
  <si>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</si>
  <si>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</si>
  <si>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</si>
  <si>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</si>
  <si>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</si>
  <si>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</si>
  <si>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</si>
  <si>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</si>
  <si>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</si>
  <si>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</si>
  <si>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</si>
  <si>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</si>
  <si>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</si>
  <si>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</si>
  <si>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</si>
  <si>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</si>
  <si>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</si>
  <si>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</si>
  <si>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</si>
  <si>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</si>
  <si>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</si>
  <si>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</si>
  <si>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</si>
  <si>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</si>
  <si>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</si>
  <si>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</si>
  <si>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</si>
  <si>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</si>
  <si>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</si>
  <si>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</si>
  <si>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</si>
  <si>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</si>
  <si>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</si>
  <si>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</si>
  <si>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</si>
  <si>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</si>
  <si>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</si>
  <si>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</si>
  <si>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</si>
  <si>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</si>
  <si>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</si>
  <si>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</si>
  <si>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</si>
  <si>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</si>
  <si>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</si>
  <si>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</si>
  <si>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</si>
  <si>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</si>
  <si>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</si>
  <si>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</si>
  <si>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</si>
  <si>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</si>
  <si>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</si>
  <si>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</si>
  <si>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</si>
  <si>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</si>
  <si>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</si>
  <si>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</si>
  <si>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</si>
  <si>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</si>
  <si>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</si>
  <si>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</si>
  <si>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</si>
  <si>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</si>
  <si>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</si>
  <si>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</si>
  <si>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</si>
  <si>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</si>
  <si>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</si>
  <si>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</si>
  <si>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</si>
  <si>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</si>
  <si>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</si>
  <si>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</si>
  <si>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</si>
  <si>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</si>
  <si>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</si>
  <si>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</si>
  <si>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</si>
  <si>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</si>
  <si>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</si>
  <si>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</si>
  <si>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</si>
  <si>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</si>
  <si>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</si>
  <si>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</si>
  <si>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</si>
  <si>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</si>
  <si>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</si>
  <si>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</si>
  <si>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</si>
  <si>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</si>
  <si>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</si>
  <si>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</si>
  <si>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</si>
  <si>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</si>
  <si>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</si>
  <si>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</si>
  <si>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</si>
  <si>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</si>
  <si>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</si>
  <si>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</si>
  <si>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</si>
  <si>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</si>
  <si>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</si>
  <si>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</si>
  <si>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</si>
  <si>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</si>
  <si>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</si>
  <si>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</si>
  <si>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</si>
  <si>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</si>
  <si>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</si>
  <si>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</si>
  <si>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</si>
  <si>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</si>
  <si>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</si>
  <si>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</si>
  <si>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</si>
  <si>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</si>
  <si>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</si>
  <si>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</si>
  <si>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</si>
  <si>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</si>
  <si>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</si>
  <si>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</si>
  <si>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</si>
  <si>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</si>
  <si>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</si>
  <si>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</si>
  <si>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</si>
  <si>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</si>
  <si>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</si>
  <si>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</si>
  <si>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</si>
  <si>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</si>
  <si>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</si>
  <si>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</si>
  <si>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</si>
  <si>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</si>
  <si>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</si>
  <si>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</si>
  <si>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</si>
  <si>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</si>
  <si>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</si>
  <si>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</si>
  <si>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</si>
  <si>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</si>
  <si>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</si>
  <si>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</si>
  <si>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</si>
  <si>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</si>
  <si>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</si>
  <si>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</si>
  <si>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</si>
  <si>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</si>
  <si>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</si>
  <si>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</si>
  <si>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</si>
  <si>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</si>
  <si>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</si>
  <si>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</si>
  <si>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</si>
  <si>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</si>
  <si>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</si>
  <si>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</si>
  <si>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</si>
  <si>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</si>
  <si>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</si>
  <si>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</si>
  <si>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</si>
  <si>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</si>
  <si>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</si>
  <si>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</si>
  <si>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</si>
  <si>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</si>
  <si>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</si>
  <si>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</si>
  <si>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</si>
  <si>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</si>
  <si>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</si>
  <si>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</si>
  <si>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</si>
  <si>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</si>
  <si>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</si>
  <si>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</si>
  <si>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</si>
  <si>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</si>
  <si>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</si>
  <si>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</si>
  <si>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</si>
  <si>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</si>
  <si>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</si>
  <si>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</si>
  <si>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</si>
  <si>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</si>
  <si>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</si>
  <si>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</si>
  <si>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</si>
  <si>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</si>
  <si>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</si>
  <si>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</si>
  <si>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</si>
  <si>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</si>
  <si>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</si>
  <si>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</si>
  <si>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</si>
  <si>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</si>
  <si>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</si>
  <si>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</si>
  <si>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</si>
  <si>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</si>
  <si>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</si>
  <si>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</si>
  <si>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</si>
  <si>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</si>
  <si>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</si>
  <si>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</si>
  <si>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</si>
  <si>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</si>
  <si>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</si>
  <si>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</si>
  <si>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</si>
  <si>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</si>
  <si>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</si>
  <si>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</si>
  <si>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</si>
  <si>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</si>
  <si>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</si>
  <si>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</si>
  <si>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</si>
  <si>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</si>
  <si>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</si>
  <si>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</si>
  <si>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</si>
  <si>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</si>
  <si>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</si>
  <si>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</si>
  <si>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</si>
  <si>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</si>
  <si>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</si>
  <si>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</si>
  <si>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</si>
  <si>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</si>
  <si>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</si>
  <si>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</si>
  <si>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</si>
  <si>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</si>
  <si>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</si>
  <si>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</si>
  <si>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</si>
  <si>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</si>
  <si>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</si>
  <si>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</si>
  <si>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</si>
  <si>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</si>
  <si>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</si>
  <si>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</si>
  <si>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</si>
  <si>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</si>
  <si>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</si>
  <si>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</si>
  <si>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</si>
  <si>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</si>
  <si>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</si>
  <si>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</si>
  <si>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</si>
  <si>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</si>
  <si>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</si>
  <si>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</si>
  <si>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</si>
  <si>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</si>
  <si>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</si>
  <si>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</si>
  <si>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</si>
  <si>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</si>
  <si>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</si>
  <si>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</si>
  <si>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</si>
  <si>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</si>
  <si>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</si>
  <si>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</si>
  <si>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</si>
  <si>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</si>
  <si>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</si>
  <si>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</si>
  <si>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</si>
  <si>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</si>
  <si>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</si>
  <si>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</si>
  <si>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</si>
  <si>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</si>
  <si>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</si>
  <si>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</si>
  <si>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</si>
  <si>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</si>
  <si>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</si>
  <si>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</si>
  <si>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</si>
  <si>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</si>
  <si>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</si>
  <si>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</si>
  <si>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</si>
  <si>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</si>
  <si>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</si>
  <si>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</si>
  <si>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</si>
  <si>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</si>
  <si>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</si>
  <si>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</si>
  <si>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</si>
  <si>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</si>
  <si>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</si>
  <si>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</si>
  <si>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</si>
  <si>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</si>
  <si>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</si>
  <si>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</si>
  <si>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</si>
  <si>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</si>
  <si>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</si>
  <si>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</si>
  <si>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</si>
  <si>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</si>
  <si>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</si>
  <si>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</si>
  <si>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</si>
  <si>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</si>
  <si>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</si>
  <si>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</si>
  <si>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</si>
  <si>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</si>
  <si>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</si>
  <si>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</si>
  <si>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</si>
  <si>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</si>
  <si>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</si>
  <si>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</si>
  <si>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</si>
  <si>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</si>
  <si>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</si>
  <si>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</si>
  <si>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</si>
  <si>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</si>
  <si>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</si>
  <si>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</si>
  <si>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</si>
  <si>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</si>
  <si>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</si>
  <si>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</si>
  <si>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</si>
  <si>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</si>
  <si>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</si>
  <si>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</si>
  <si>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</si>
  <si>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</si>
  <si>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</si>
  <si>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</si>
  <si>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</si>
  <si>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</si>
  <si>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</si>
  <si>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</si>
  <si>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</si>
  <si>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</si>
  <si>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</si>
  <si>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</si>
  <si>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</si>
  <si>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</si>
  <si>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</si>
  <si>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</si>
  <si>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</si>
  <si>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</si>
  <si>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</si>
  <si>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</si>
  <si>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</si>
  <si>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</si>
  <si>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</si>
  <si>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</si>
  <si>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</si>
  <si>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</si>
  <si>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</si>
  <si>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</si>
  <si>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</si>
  <si>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</si>
  <si>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</si>
  <si>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</si>
  <si>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</si>
  <si>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</si>
  <si>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</si>
  <si>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</si>
  <si>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</si>
  <si>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</si>
  <si>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</si>
  <si>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</si>
  <si>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</si>
  <si>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</si>
  <si>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</si>
  <si>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</si>
  <si>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</si>
  <si>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</si>
  <si>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</si>
  <si>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</si>
  <si>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</si>
  <si>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</si>
  <si>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</si>
  <si>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</si>
  <si>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</si>
  <si>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</si>
  <si>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</si>
  <si>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</si>
  <si>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</si>
  <si>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</si>
  <si>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</si>
  <si>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</si>
  <si>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</si>
  <si>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</si>
  <si>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</si>
  <si>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</si>
  <si>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</si>
  <si>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</si>
  <si>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</si>
  <si>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</si>
  <si>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</si>
  <si>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</si>
  <si>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</si>
  <si>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</si>
  <si>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</si>
  <si>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</si>
  <si>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</si>
  <si>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</si>
  <si>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</si>
  <si>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</si>
  <si>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</si>
  <si>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</si>
  <si>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</si>
  <si>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</si>
  <si>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</si>
  <si>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</si>
  <si>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</si>
  <si>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</si>
  <si>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</si>
  <si>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</si>
  <si>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</si>
  <si>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</si>
  <si>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</si>
  <si>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</si>
  <si>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</si>
  <si>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</si>
  <si>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</si>
  <si>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</si>
  <si>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</si>
  <si>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</si>
  <si>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</si>
  <si>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</si>
  <si>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</si>
  <si>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</si>
  <si>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</si>
  <si>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</si>
  <si>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</si>
  <si>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</si>
  <si>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</si>
  <si>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</si>
  <si>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</si>
  <si>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</si>
  <si>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</si>
  <si>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</si>
  <si>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</si>
  <si>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</si>
  <si>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</si>
  <si>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</si>
  <si>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</si>
  <si>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</si>
  <si>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</si>
  <si>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</si>
  <si>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</si>
  <si>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</si>
  <si>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</si>
  <si>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</si>
  <si>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</si>
  <si>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</si>
  <si>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</si>
  <si>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</si>
  <si>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</si>
  <si>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</si>
  <si>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</si>
  <si>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</si>
  <si>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</si>
  <si>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</si>
  <si>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</si>
  <si>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</si>
  <si>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</si>
  <si>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</si>
  <si>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</si>
  <si>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</si>
  <si>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</si>
  <si>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</si>
  <si>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</si>
  <si>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</si>
  <si>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</si>
  <si>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</si>
  <si>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</si>
  <si>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</si>
  <si>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</si>
  <si>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</si>
  <si>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</si>
  <si>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</si>
  <si>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</si>
  <si>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</si>
  <si>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</si>
  <si>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</si>
  <si>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</si>
  <si>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</si>
  <si>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</si>
  <si>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</si>
  <si>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</si>
  <si>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</si>
  <si>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</si>
  <si>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</si>
  <si>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</si>
  <si>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</si>
  <si>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</si>
  <si>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</si>
  <si>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</si>
  <si>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</si>
  <si>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</si>
  <si>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</si>
  <si>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</si>
  <si>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</si>
  <si>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</si>
  <si>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</si>
  <si>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</si>
  <si>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</si>
  <si>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</si>
  <si>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</si>
  <si>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</si>
  <si>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</si>
  <si>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</si>
  <si>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</si>
  <si>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</si>
  <si>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</si>
  <si>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</si>
  <si>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</si>
  <si>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</si>
  <si>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</si>
  <si>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</si>
  <si>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</si>
  <si>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</si>
  <si>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</si>
  <si>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</si>
  <si>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</si>
  <si>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</si>
  <si>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</si>
  <si>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</si>
  <si>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</si>
  <si>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</si>
  <si>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</si>
  <si>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</si>
  <si>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</si>
  <si>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</si>
  <si>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</si>
  <si>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</si>
  <si>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</si>
  <si>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</si>
  <si>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</si>
  <si>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</si>
  <si>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</si>
  <si>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</si>
  <si>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</si>
  <si>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</si>
  <si>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</si>
  <si>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</si>
  <si>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</si>
  <si>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</si>
  <si>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</si>
  <si>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</si>
  <si>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</si>
  <si>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</si>
  <si>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</si>
  <si>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</si>
  <si>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</si>
  <si>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</si>
  <si>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</si>
  <si>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</si>
  <si>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</si>
  <si>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</si>
  <si>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</si>
  <si>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</si>
  <si>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</si>
  <si>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</si>
  <si>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</si>
  <si>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</si>
  <si>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</si>
  <si>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</si>
  <si>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</si>
  <si>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</si>
  <si>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</si>
  <si>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</si>
  <si>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</si>
  <si>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</si>
  <si>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</si>
  <si>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</si>
  <si>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</si>
  <si>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</si>
  <si>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</si>
  <si>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</si>
  <si>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</si>
  <si>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</si>
  <si>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</si>
  <si>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</si>
  <si>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</si>
  <si>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</si>
  <si>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</si>
  <si>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</si>
  <si>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</si>
  <si>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</si>
  <si>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</si>
  <si>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</si>
  <si>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</si>
  <si>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</si>
  <si>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</si>
  <si>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</si>
  <si>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</si>
  <si>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</si>
  <si>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</si>
  <si>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</si>
  <si>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</si>
  <si>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</si>
  <si>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</si>
  <si>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</si>
  <si>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</si>
  <si>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</si>
  <si>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</si>
  <si>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</si>
  <si>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</si>
  <si>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</si>
  <si>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</si>
  <si>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</si>
  <si>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</si>
  <si>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</si>
  <si>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</si>
  <si>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</si>
  <si>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</si>
  <si>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</si>
  <si>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</si>
  <si>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</si>
  <si>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</si>
  <si>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</si>
  <si>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</si>
  <si>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</si>
  <si>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</si>
  <si>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</si>
  <si>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</si>
  <si>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</si>
  <si>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</si>
  <si>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</si>
  <si>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</si>
  <si>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</si>
  <si>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</si>
  <si>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</si>
  <si>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</si>
  <si>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</si>
  <si>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</si>
  <si>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</si>
  <si>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</si>
  <si>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</si>
  <si>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</si>
  <si>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</si>
  <si>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</si>
  <si>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</si>
  <si>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</si>
  <si>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</si>
  <si>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</si>
  <si>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</si>
  <si>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</si>
  <si>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</si>
  <si>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</si>
  <si>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</si>
  <si>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</si>
  <si>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</si>
  <si>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</si>
  <si>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</si>
  <si>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</si>
  <si>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</si>
  <si>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</si>
  <si>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</si>
  <si>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</si>
  <si>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</si>
  <si>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</si>
  <si>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</si>
  <si>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</si>
  <si>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</si>
  <si>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</si>
  <si>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</si>
  <si>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</si>
  <si>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</si>
  <si>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</si>
  <si>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</si>
  <si>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</si>
  <si>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</si>
  <si>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</si>
  <si>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</si>
  <si>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</si>
  <si>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</si>
  <si>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</si>
  <si>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</si>
  <si>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</si>
  <si>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</si>
  <si>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</si>
  <si>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</si>
  <si>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</si>
  <si>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</si>
  <si>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</si>
  <si>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</si>
  <si>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</si>
  <si>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</si>
  <si>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</si>
  <si>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</si>
  <si>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</si>
  <si>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</si>
  <si>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</si>
  <si>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</si>
  <si>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</si>
  <si>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</si>
  <si>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</si>
  <si>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</si>
  <si>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</si>
  <si>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</si>
  <si>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</si>
  <si>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</si>
  <si>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</si>
  <si>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</si>
  <si>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</si>
  <si>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</si>
  <si>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</si>
  <si>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</si>
  <si>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</si>
  <si>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</si>
  <si>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</si>
  <si>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</si>
  <si>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</si>
  <si>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</si>
  <si>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</si>
  <si>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</si>
  <si>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</si>
  <si>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</si>
  <si>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</si>
  <si>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</si>
  <si>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</si>
  <si>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</si>
  <si>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</si>
  <si>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</si>
  <si>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</si>
  <si>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</si>
  <si>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</si>
  <si>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</si>
  <si>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</si>
  <si>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</si>
  <si>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</si>
  <si>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</si>
  <si>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</si>
  <si>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</si>
  <si>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</si>
  <si>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</si>
  <si>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</si>
  <si>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</si>
  <si>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</si>
  <si>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</si>
  <si>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</si>
  <si>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</si>
  <si>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</si>
  <si>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</si>
  <si>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</si>
  <si>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</si>
  <si>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</si>
  <si>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</si>
  <si>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</si>
  <si>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</si>
  <si>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</si>
  <si>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</si>
  <si>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</si>
  <si>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</si>
  <si>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</si>
  <si>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</si>
  <si>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</si>
  <si>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</si>
  <si>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</si>
  <si>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</si>
  <si>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</si>
  <si>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</si>
  <si>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</si>
  <si>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</si>
  <si>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</si>
  <si>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</si>
  <si>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</si>
  <si>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</si>
  <si>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</si>
  <si>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</si>
  <si>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</si>
  <si>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</si>
  <si>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</si>
  <si>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</si>
  <si>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</si>
  <si>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</si>
  <si>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</si>
  <si>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</si>
  <si>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</si>
  <si>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</si>
  <si>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</si>
  <si>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</si>
  <si>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</si>
  <si>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</si>
  <si>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</si>
  <si>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</si>
  <si>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</si>
  <si>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</si>
  <si>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</si>
  <si>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</si>
  <si>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</si>
  <si>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</si>
  <si>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</si>
  <si>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</si>
  <si>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</si>
  <si>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</si>
  <si>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</si>
  <si>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</si>
  <si>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</si>
  <si>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</si>
  <si>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</si>
  <si>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</si>
  <si>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</si>
  <si>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</si>
  <si>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</si>
  <si>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</si>
  <si>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</si>
  <si>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</si>
  <si>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</si>
  <si>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</si>
  <si>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</si>
  <si>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</si>
  <si>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</si>
  <si>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</si>
  <si>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</si>
  <si>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</si>
  <si>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</si>
  <si>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</si>
  <si>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</si>
  <si>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</si>
  <si>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</si>
  <si>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</si>
  <si>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</si>
  <si>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</si>
  <si>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</si>
  <si>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</si>
  <si>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</si>
  <si>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</si>
  <si>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</si>
  <si>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</si>
  <si>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</si>
  <si>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</si>
  <si>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</si>
  <si>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</si>
  <si>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</si>
  <si>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</si>
  <si>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</si>
  <si>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</si>
  <si>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</si>
  <si>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</si>
  <si>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</si>
  <si>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</si>
  <si>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</si>
  <si>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</si>
  <si>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</si>
  <si>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</si>
  <si>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</si>
  <si>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</si>
  <si>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</si>
  <si>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</si>
  <si>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</si>
  <si>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</si>
  <si>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</si>
  <si>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</si>
  <si>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</si>
  <si>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</si>
  <si>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</si>
  <si>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</si>
  <si>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</si>
  <si>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</si>
  <si>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</si>
  <si>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</si>
  <si>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</si>
  <si>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</si>
  <si>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</si>
  <si>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</si>
  <si>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</si>
  <si>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</si>
  <si>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</si>
  <si>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</si>
  <si>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</si>
  <si>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</si>
  <si>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</si>
  <si>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</si>
  <si>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</si>
  <si>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</si>
  <si>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</si>
  <si>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</si>
  <si>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</si>
  <si>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</si>
  <si>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</si>
  <si>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</si>
  <si>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</si>
  <si>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</si>
  <si>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</si>
  <si>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</si>
  <si>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</si>
  <si>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</si>
  <si>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</si>
  <si>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</si>
  <si>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</si>
  <si>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</si>
  <si>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</si>
  <si>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</si>
  <si>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</si>
  <si>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</si>
  <si>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</si>
  <si>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</si>
  <si>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</si>
  <si>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</si>
  <si>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</si>
  <si>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</si>
  <si>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</si>
  <si>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</si>
  <si>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</si>
  <si>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</si>
  <si>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</si>
  <si>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</si>
  <si>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</si>
  <si>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</si>
  <si>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</si>
  <si>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</si>
  <si>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</si>
  <si>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</si>
  <si>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</si>
  <si>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</si>
  <si>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</si>
  <si>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</si>
  <si>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</si>
  <si>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</si>
  <si>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</si>
  <si>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</si>
  <si>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</si>
  <si>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</si>
  <si>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</si>
  <si>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</si>
  <si>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</si>
  <si>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</si>
  <si>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</si>
  <si>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</si>
  <si>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</si>
  <si>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</si>
  <si>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</si>
  <si>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</si>
  <si>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</si>
  <si>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</si>
  <si>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</si>
  <si>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</si>
  <si>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</si>
  <si>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</si>
  <si>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</si>
  <si>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</si>
  <si>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</si>
  <si>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</si>
  <si>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</si>
  <si>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</si>
  <si>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</si>
  <si>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</si>
  <si>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</si>
  <si>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</si>
  <si>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</si>
  <si>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</si>
  <si>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</si>
  <si>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</si>
  <si>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</si>
  <si>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</si>
  <si>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</si>
  <si>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</si>
  <si>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</si>
  <si>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</si>
  <si>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</si>
  <si>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</si>
  <si>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</si>
  <si>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</si>
  <si>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</si>
  <si>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</si>
  <si>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</si>
  <si>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</si>
  <si>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</si>
  <si>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</si>
  <si>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</si>
  <si>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</si>
  <si>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</si>
  <si>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</si>
  <si>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</si>
  <si>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</si>
  <si>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</si>
  <si>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</si>
  <si>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</si>
  <si>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</si>
  <si>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</si>
  <si>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</si>
  <si>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</si>
  <si>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</si>
  <si>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</si>
  <si>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</si>
  <si>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</si>
  <si>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</si>
  <si>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</si>
  <si>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</si>
  <si>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</si>
  <si>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</si>
  <si>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</si>
  <si>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</si>
  <si>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</si>
  <si>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</si>
  <si>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</si>
  <si>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</si>
  <si>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</si>
  <si>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</si>
  <si>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</si>
  <si>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</si>
  <si>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</si>
  <si>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</si>
  <si>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</si>
  <si>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</si>
  <si>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</si>
  <si>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</si>
  <si>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</si>
  <si>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</si>
  <si>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</si>
  <si>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</si>
  <si>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</si>
  <si>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</si>
  <si>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</si>
  <si>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</si>
  <si>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</si>
  <si>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</si>
  <si>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</si>
  <si>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</si>
  <si>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</si>
  <si>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</si>
  <si>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</si>
  <si>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</si>
  <si>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</si>
  <si>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</si>
  <si>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</si>
  <si>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</si>
  <si>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</si>
  <si>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</si>
  <si>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</si>
  <si>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</si>
  <si>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</si>
  <si>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</si>
  <si>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</si>
  <si>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</si>
  <si>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</si>
  <si>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</si>
  <si>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</si>
  <si>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</si>
  <si>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</si>
  <si>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</si>
  <si>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</si>
  <si>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</si>
  <si>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</si>
  <si>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</si>
  <si>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</si>
  <si>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</si>
  <si>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</si>
  <si>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</si>
  <si>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</si>
  <si>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</si>
  <si>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</si>
  <si>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</si>
  <si>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</si>
  <si>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</si>
  <si>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</si>
  <si>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</si>
  <si>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</si>
  <si>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</si>
  <si>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</si>
  <si>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</si>
  <si>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</si>
  <si>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</si>
  <si>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</si>
  <si>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</si>
  <si>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</si>
  <si>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</si>
  <si>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</si>
  <si>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</si>
  <si>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</si>
  <si>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</si>
  <si>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</si>
  <si>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</si>
  <si>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</si>
  <si>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</si>
  <si>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</si>
  <si>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</si>
  <si>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</si>
  <si>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</si>
  <si>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</si>
  <si>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</si>
  <si>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</si>
  <si>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</si>
  <si>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</si>
  <si>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</si>
  <si>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</si>
  <si>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</si>
  <si>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</si>
  <si>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</si>
  <si>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</si>
  <si>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</si>
  <si>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</si>
  <si>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</si>
  <si>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</si>
  <si>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</si>
  <si>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</si>
  <si>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</si>
  <si>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</si>
  <si>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</si>
  <si>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</si>
  <si>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</si>
  <si>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</si>
  <si>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</si>
  <si>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</si>
  <si>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</si>
  <si>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</si>
  <si>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</si>
  <si>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</si>
  <si>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</si>
  <si>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</si>
  <si>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</si>
  <si>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</si>
  <si>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</si>
  <si>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</si>
  <si>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</si>
  <si>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</si>
  <si>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</si>
  <si>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</si>
  <si>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</si>
  <si>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</si>
  <si>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</si>
  <si>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</si>
  <si>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</si>
  <si>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</si>
  <si>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</si>
  <si>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</si>
  <si>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</si>
  <si>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</si>
  <si>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</si>
  <si>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</si>
  <si>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</si>
  <si>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</si>
  <si>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</si>
  <si>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</si>
  <si>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</si>
  <si>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</si>
  <si>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</si>
  <si>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</si>
  <si>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</si>
  <si>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</si>
  <si>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</si>
  <si>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</si>
  <si>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</si>
  <si>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</si>
  <si>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</si>
  <si>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</si>
  <si>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</si>
  <si>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</si>
  <si>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</si>
  <si>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</si>
  <si>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</si>
  <si>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</si>
  <si>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</si>
  <si>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</si>
  <si>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</si>
  <si>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</si>
  <si>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</si>
  <si>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</si>
  <si>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</si>
  <si>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</si>
  <si>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</si>
  <si>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</si>
  <si>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</si>
  <si>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</si>
  <si>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</si>
  <si>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</si>
  <si>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</si>
  <si>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</si>
  <si>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</si>
  <si>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</si>
  <si>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</si>
  <si>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</si>
  <si>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</si>
  <si>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</si>
  <si>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</si>
  <si>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</si>
  <si>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</si>
  <si>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</si>
  <si>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</si>
  <si>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</si>
  <si>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</si>
  <si>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</si>
  <si>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</si>
  <si>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</si>
  <si>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</si>
  <si>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</si>
  <si>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</si>
  <si>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</si>
  <si>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</si>
  <si>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</si>
  <si>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</si>
  <si>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</si>
  <si>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</si>
  <si>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</si>
  <si>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</si>
  <si>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</si>
  <si>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</si>
  <si>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</si>
  <si>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</si>
  <si>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</si>
  <si>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</si>
  <si>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</si>
  <si>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</si>
  <si>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</si>
  <si>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</si>
  <si>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</si>
  <si>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</si>
  <si>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</si>
  <si>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</si>
  <si>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</si>
  <si>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</si>
  <si>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</si>
  <si>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</si>
  <si>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</si>
  <si>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</si>
  <si>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</si>
  <si>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</si>
  <si>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</si>
  <si>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</si>
  <si>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</si>
  <si>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</si>
  <si>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</si>
  <si>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</si>
  <si>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</si>
  <si>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</si>
  <si>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</si>
  <si>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</si>
  <si>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</si>
  <si>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</si>
  <si>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</si>
  <si>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</si>
  <si>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</si>
  <si>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</si>
  <si>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</si>
  <si>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</si>
  <si>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</si>
  <si>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</si>
  <si>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</si>
  <si>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</si>
  <si>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</si>
  <si>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</si>
  <si>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</si>
  <si>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</si>
  <si>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</si>
  <si>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</si>
  <si>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</si>
  <si>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</si>
  <si>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</si>
  <si>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</si>
  <si>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</si>
  <si>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</si>
  <si>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</si>
  <si>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</si>
  <si>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</si>
  <si>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</si>
  <si>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</si>
  <si>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</si>
  <si>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</si>
  <si>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</si>
  <si>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</si>
  <si>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</si>
  <si>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</si>
  <si>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</si>
  <si>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</si>
  <si>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</si>
  <si>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</si>
  <si>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</si>
  <si>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</si>
  <si>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</si>
  <si>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</si>
  <si>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</si>
  <si>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</si>
  <si>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</si>
  <si>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</si>
  <si>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</si>
  <si>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</si>
  <si>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</si>
  <si>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</si>
  <si>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</si>
  <si>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</si>
  <si>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</si>
  <si>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</si>
  <si>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</si>
  <si>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</si>
  <si>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</si>
  <si>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</si>
  <si>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</si>
  <si>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</si>
  <si>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</si>
  <si>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</si>
  <si>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</si>
  <si>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</si>
  <si>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</si>
  <si>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</si>
  <si>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</si>
  <si>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</si>
  <si>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</si>
  <si>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</si>
  <si>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</si>
  <si>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</si>
  <si>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</si>
  <si>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</si>
  <si>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</si>
  <si>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</si>
  <si>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</si>
  <si>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</si>
  <si>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</si>
  <si>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</si>
  <si>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</si>
  <si>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</si>
  <si>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</si>
  <si>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</si>
  <si>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</si>
  <si>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</si>
  <si>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</si>
  <si>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</si>
  <si>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</si>
  <si>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</si>
  <si>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</si>
  <si>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</si>
  <si>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</si>
  <si>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</si>
  <si>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</si>
  <si>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</si>
  <si>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</si>
  <si>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</si>
  <si>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</si>
  <si>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</si>
  <si>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</si>
  <si>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</si>
  <si>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</si>
  <si>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</si>
  <si>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</si>
  <si>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</si>
  <si>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</si>
  <si>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</si>
  <si>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</si>
  <si>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</si>
  <si>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</si>
  <si>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</si>
  <si>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</si>
  <si>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</si>
  <si>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</si>
  <si>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</si>
  <si>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</si>
  <si>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</si>
  <si>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</si>
  <si>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</si>
  <si>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</si>
  <si>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</si>
  <si>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</si>
  <si>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</si>
  <si>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</si>
  <si>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</si>
  <si>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</si>
  <si>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</si>
  <si>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</si>
  <si>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</si>
  <si>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</si>
  <si>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</si>
  <si>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</si>
  <si>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</si>
  <si>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</si>
  <si>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</si>
  <si>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</si>
  <si>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</si>
  <si>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</si>
  <si>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</si>
  <si>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</si>
  <si>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</si>
  <si>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</si>
  <si>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</si>
  <si>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</si>
  <si>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</si>
  <si>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</si>
  <si>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</si>
  <si>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</si>
  <si>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</si>
  <si>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</si>
  <si>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</si>
  <si>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</si>
  <si>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</si>
  <si>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</si>
  <si>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</si>
  <si>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</si>
  <si>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</si>
  <si>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</si>
  <si>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</si>
  <si>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</si>
  <si>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</si>
  <si>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</si>
  <si>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</si>
  <si>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</si>
  <si>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</si>
  <si>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</si>
  <si>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</si>
  <si>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</si>
  <si>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</si>
  <si>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</si>
  <si>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</si>
  <si>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</si>
  <si>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</si>
  <si>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</si>
  <si>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</si>
  <si>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</si>
  <si>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</si>
  <si>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</si>
  <si>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</si>
  <si>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</si>
  <si>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</si>
  <si>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</si>
  <si>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</si>
  <si>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</si>
  <si>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</si>
  <si>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</si>
  <si>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</si>
  <si>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</si>
  <si>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</si>
  <si>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</si>
  <si>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</si>
  <si>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</si>
  <si>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</si>
  <si>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</si>
  <si>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</si>
  <si>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</si>
  <si>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</si>
  <si>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</si>
  <si>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</si>
  <si>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</si>
  <si>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</si>
  <si>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</si>
  <si>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</si>
  <si>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</si>
  <si>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</si>
  <si>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</si>
  <si>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</si>
  <si>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</si>
  <si>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</si>
  <si>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</si>
  <si>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</si>
  <si>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</si>
  <si>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</si>
  <si>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</si>
  <si>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</si>
  <si>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</si>
  <si>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</si>
  <si>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</si>
  <si>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</si>
  <si>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</si>
  <si>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</si>
  <si>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</si>
  <si>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</si>
  <si>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</si>
  <si>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</si>
  <si>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</si>
  <si>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</si>
  <si>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</si>
  <si>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</si>
  <si>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</si>
  <si>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</si>
  <si>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</si>
  <si>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</si>
  <si>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</si>
  <si>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</si>
  <si>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</si>
  <si>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</si>
  <si>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</si>
  <si>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</si>
  <si>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</si>
  <si>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</si>
  <si>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</si>
  <si>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</si>
  <si>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</si>
  <si>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</si>
  <si>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</si>
  <si>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</si>
  <si>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</si>
  <si>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</si>
  <si>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</si>
  <si>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</si>
  <si>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</si>
  <si>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</si>
  <si>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</si>
  <si>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</si>
  <si>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</si>
  <si>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</si>
  <si>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</si>
  <si>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</si>
  <si>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</si>
  <si>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</si>
  <si>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</si>
  <si>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</si>
  <si>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</si>
  <si>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</si>
  <si>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</si>
  <si>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</si>
  <si>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</si>
  <si>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</si>
  <si>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</si>
  <si>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</si>
  <si>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</si>
  <si>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</si>
  <si>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</si>
  <si>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</si>
  <si>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</si>
  <si>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</si>
  <si>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</si>
  <si>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</si>
  <si>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</si>
  <si>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</si>
  <si>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</si>
  <si>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</si>
  <si>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</si>
  <si>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</si>
  <si>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</si>
  <si>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</si>
  <si>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</si>
  <si>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</si>
  <si>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</si>
  <si>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</si>
  <si>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</si>
  <si>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</si>
  <si>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</si>
  <si>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</si>
  <si>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</si>
  <si>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</si>
  <si>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</si>
  <si>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</si>
  <si>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</si>
  <si>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</si>
  <si>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</si>
  <si>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</si>
  <si>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</si>
  <si>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</si>
  <si>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</si>
  <si>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</si>
  <si>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</si>
  <si>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</si>
  <si>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</si>
  <si>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</si>
  <si>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</si>
  <si>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</si>
  <si>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</si>
  <si>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</si>
  <si>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</si>
  <si>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</si>
  <si>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</si>
  <si>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</si>
  <si>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</si>
  <si>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</si>
  <si>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</si>
  <si>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</si>
  <si>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</si>
  <si>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</si>
  <si>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</si>
  <si>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</si>
  <si>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</si>
  <si>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</si>
  <si>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</si>
  <si>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</si>
  <si>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</si>
  <si>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</si>
  <si>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</si>
  <si>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</si>
  <si>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</si>
  <si>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</si>
  <si>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</si>
  <si>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</si>
  <si>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</si>
  <si>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</si>
  <si>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</si>
  <si>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</si>
  <si>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</si>
  <si>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</si>
  <si>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</si>
  <si>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</si>
  <si>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</si>
  <si>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</si>
  <si>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</si>
  <si>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</si>
  <si>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</si>
  <si>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</si>
  <si>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</si>
  <si>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</si>
  <si>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</si>
  <si>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</si>
  <si>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</si>
  <si>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</si>
  <si>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</si>
  <si>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</si>
  <si>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</si>
  <si>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</si>
  <si>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</si>
  <si>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</si>
  <si>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</si>
  <si>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</si>
  <si>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</si>
  <si>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</si>
  <si>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</si>
  <si>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</si>
  <si>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</si>
  <si>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</si>
  <si>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</si>
  <si>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</si>
  <si>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</si>
  <si>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</si>
  <si>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</si>
  <si>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</si>
  <si>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</si>
  <si>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</si>
  <si>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</si>
  <si>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</si>
  <si>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</si>
  <si>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</si>
  <si>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</si>
  <si>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</si>
  <si>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</si>
  <si>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</si>
  <si>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</si>
  <si>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</si>
  <si>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</si>
  <si>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</si>
  <si>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</si>
  <si>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</si>
  <si>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</si>
  <si>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</si>
  <si>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</si>
  <si>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</si>
  <si>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</si>
  <si>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</si>
  <si>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</si>
  <si>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</si>
  <si>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</si>
  <si>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</si>
  <si>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</si>
  <si>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</si>
  <si>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</si>
  <si>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</si>
  <si>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</si>
  <si>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</si>
  <si>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</si>
  <si>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</si>
  <si>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</si>
  <si>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</si>
  <si>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</si>
  <si>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</si>
  <si>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</si>
  <si>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</si>
  <si>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</si>
  <si>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</si>
  <si>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</si>
  <si>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</si>
  <si>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</si>
  <si>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</si>
  <si>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</si>
  <si>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</si>
  <si>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</si>
  <si>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</si>
  <si>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</si>
  <si>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</si>
  <si>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</si>
  <si>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</si>
  <si>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</si>
  <si>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</si>
  <si>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</si>
  <si>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</si>
  <si>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</si>
  <si>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</si>
  <si>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</si>
  <si>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</si>
  <si>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</si>
  <si>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</si>
  <si>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</si>
  <si>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</si>
  <si>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</si>
  <si>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</si>
  <si>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</si>
  <si>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</si>
  <si>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</si>
  <si>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</si>
  <si>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</si>
  <si>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</si>
  <si>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</si>
  <si>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</si>
  <si>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</si>
  <si>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</si>
  <si>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</si>
  <si>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</si>
  <si>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</si>
  <si>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</si>
  <si>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</si>
  <si>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</si>
  <si>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</si>
  <si>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</si>
  <si>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</si>
  <si>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</si>
  <si>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</si>
  <si>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</si>
  <si>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</si>
  <si>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</si>
  <si>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</si>
  <si>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</si>
  <si>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</si>
  <si>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</si>
  <si>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</si>
  <si>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</si>
  <si>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</si>
  <si>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</si>
  <si>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</si>
  <si>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</si>
  <si>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</si>
  <si>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</si>
  <si>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</si>
  <si>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</si>
  <si>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</si>
  <si>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</si>
  <si>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</si>
  <si>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</si>
  <si>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</si>
  <si>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</si>
  <si>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</si>
  <si>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</si>
  <si>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</si>
  <si>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</si>
  <si>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</si>
  <si>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</si>
  <si>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</si>
  <si>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</si>
  <si>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</si>
  <si>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</si>
  <si>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</si>
  <si>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</si>
  <si>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</si>
  <si>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</si>
  <si>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</si>
  <si>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</si>
  <si>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</si>
  <si>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</si>
  <si>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</si>
  <si>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</si>
  <si>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</si>
  <si>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</si>
  <si>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</si>
  <si>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</si>
  <si>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</si>
  <si>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</si>
  <si>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</si>
  <si>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</si>
  <si>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</si>
  <si>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</si>
  <si>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</si>
  <si>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</si>
  <si>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</si>
  <si>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</si>
  <si>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</si>
  <si>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</si>
  <si>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</si>
  <si>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</si>
  <si>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</si>
  <si>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</si>
  <si>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</si>
  <si>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</si>
  <si>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</si>
  <si>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</si>
  <si>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</si>
  <si>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</si>
  <si>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</si>
  <si>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</si>
  <si>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</si>
  <si>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</si>
  <si>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</si>
  <si>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</si>
  <si>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</si>
  <si>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</si>
  <si>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</si>
  <si>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</si>
  <si>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</si>
  <si>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</si>
  <si>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</si>
  <si>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</si>
  <si>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</si>
  <si>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</si>
  <si>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</si>
  <si>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</si>
  <si>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</si>
  <si>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</si>
  <si>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</si>
  <si>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</si>
  <si>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</si>
  <si>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</si>
  <si>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</si>
  <si>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</si>
  <si>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</si>
  <si>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</si>
  <si>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</si>
  <si>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</si>
  <si>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</si>
  <si>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</si>
  <si>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</si>
  <si>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</si>
  <si>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</si>
  <si>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</si>
  <si>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</si>
  <si>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</si>
  <si>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</si>
  <si>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</si>
  <si>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</si>
  <si>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</si>
  <si>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</si>
  <si>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</si>
  <si>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</si>
  <si>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</si>
  <si>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</si>
  <si>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</si>
  <si>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</si>
  <si>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</si>
  <si>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</si>
  <si>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</si>
  <si>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</si>
  <si>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</si>
  <si>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</si>
  <si>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</si>
  <si>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</si>
  <si>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</si>
  <si>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</si>
  <si>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</si>
  <si>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</si>
  <si>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</si>
  <si>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</si>
  <si>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</si>
  <si>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</si>
  <si>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</si>
  <si>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</si>
  <si>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</si>
  <si>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</si>
  <si>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</si>
  <si>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</si>
  <si>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</si>
  <si>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</si>
  <si>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</si>
  <si>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</si>
  <si>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</si>
  <si>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</si>
  <si>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</si>
  <si>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</si>
  <si>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</si>
  <si>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</si>
  <si>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</si>
  <si>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</si>
  <si>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</si>
  <si>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</si>
  <si>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</si>
  <si>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</si>
  <si>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</si>
  <si>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</si>
  <si>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</si>
  <si>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</si>
  <si>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</si>
  <si>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</si>
  <si>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</si>
  <si>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</si>
  <si>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</si>
  <si>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</si>
  <si>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</si>
  <si>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</si>
  <si>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</si>
  <si>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</si>
  <si>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</si>
  <si>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</si>
  <si>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</si>
  <si>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</si>
  <si>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</si>
  <si>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</si>
  <si>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</si>
  <si>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</si>
  <si>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</si>
  <si>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</si>
  <si>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</si>
  <si>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</si>
  <si>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</si>
  <si>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</si>
  <si>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</si>
  <si>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</si>
  <si>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</si>
  <si>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</si>
  <si>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</si>
  <si>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</si>
  <si>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</si>
  <si>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</si>
  <si>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</si>
  <si>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</si>
  <si>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</si>
  <si>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</si>
  <si>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</si>
  <si>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</si>
  <si>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</si>
  <si>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</si>
  <si>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</si>
  <si>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</si>
  <si>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</si>
  <si>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</si>
  <si>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</si>
  <si>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</si>
  <si>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</si>
  <si>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</si>
  <si>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</si>
  <si>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</si>
  <si>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</si>
  <si>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</si>
  <si>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</si>
  <si>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</si>
  <si>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</si>
  <si>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</si>
  <si>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</si>
  <si>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</si>
  <si>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</si>
  <si>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</si>
  <si>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</si>
  <si>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</si>
  <si>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</si>
  <si>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</si>
  <si>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</si>
  <si>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</si>
  <si>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</si>
  <si>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</si>
  <si>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</si>
  <si>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</si>
  <si>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</si>
  <si>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</si>
  <si>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</si>
  <si>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</si>
  <si>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</si>
  <si>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</si>
  <si>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</si>
  <si>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</si>
  <si>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</si>
  <si>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</si>
  <si>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</si>
  <si>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</si>
  <si>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</si>
  <si>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</si>
  <si>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</si>
  <si>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</si>
  <si>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</si>
  <si>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</si>
  <si>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</si>
  <si>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</si>
  <si>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</si>
  <si>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</si>
  <si>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</si>
  <si>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</si>
  <si>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</si>
  <si>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</si>
  <si>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</si>
  <si>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</si>
  <si>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</si>
  <si>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</si>
  <si>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</si>
  <si>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</si>
  <si>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</si>
  <si>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</si>
  <si>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</si>
  <si>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</si>
  <si>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</si>
  <si>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</si>
  <si>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</si>
  <si>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</si>
  <si>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</si>
  <si>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</si>
  <si>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</si>
  <si>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</si>
  <si>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</si>
  <si>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</si>
  <si>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</si>
  <si>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</si>
  <si>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</si>
  <si>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</si>
  <si>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</si>
  <si>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</si>
  <si>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</si>
  <si>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</si>
  <si>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</si>
  <si>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</si>
  <si>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</si>
  <si>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</si>
  <si>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</si>
  <si>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</si>
  <si>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</si>
  <si>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</si>
  <si>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</si>
  <si>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</si>
  <si>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</si>
  <si>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</si>
  <si>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</si>
  <si>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</si>
  <si>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</si>
  <si>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</si>
  <si>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</si>
  <si>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</si>
  <si>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</si>
  <si>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</si>
  <si>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</si>
  <si>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</si>
  <si>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</si>
  <si>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</si>
  <si>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</si>
  <si>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</si>
  <si>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</si>
  <si>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</si>
  <si>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</si>
  <si>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</si>
  <si>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</si>
  <si>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</si>
  <si>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</si>
  <si>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</si>
  <si>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</si>
  <si>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</si>
  <si>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</si>
  <si>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</si>
  <si>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</si>
  <si>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</si>
  <si>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</si>
  <si>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</si>
  <si>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</si>
  <si>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</si>
  <si>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</si>
  <si>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</si>
  <si>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</si>
  <si>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</si>
  <si>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</si>
  <si>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</si>
  <si>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</si>
  <si>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</si>
  <si>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</si>
  <si>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</si>
  <si>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</si>
  <si>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</si>
  <si>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</si>
  <si>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</si>
  <si>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</si>
  <si>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</si>
  <si>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</si>
  <si>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</si>
  <si>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</si>
  <si>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</si>
  <si>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</si>
  <si>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</si>
  <si>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</si>
  <si>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</si>
  <si>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</si>
  <si>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</si>
  <si>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</si>
  <si>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</si>
  <si>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</si>
  <si>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</si>
  <si>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</si>
  <si>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</si>
  <si>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</si>
  <si>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</si>
  <si>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</si>
  <si>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</si>
  <si>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</si>
  <si>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</si>
  <si>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</si>
  <si>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</si>
  <si>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</si>
  <si>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</si>
  <si>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</si>
  <si>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</si>
  <si>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</si>
  <si>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</si>
  <si>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</si>
  <si>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</si>
  <si>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</si>
  <si>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</si>
  <si>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</si>
  <si>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</si>
  <si>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</si>
  <si>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</si>
  <si>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</si>
  <si>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</si>
  <si>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</si>
  <si>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</si>
  <si>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</si>
  <si>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</si>
  <si>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</si>
  <si>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</si>
  <si>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</si>
  <si>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</si>
  <si>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</si>
  <si>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</si>
  <si>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</si>
  <si>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</si>
  <si>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</si>
  <si>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</si>
  <si>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</si>
  <si>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</si>
  <si>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</si>
  <si>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</si>
  <si>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</si>
  <si>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</si>
  <si>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</si>
  <si>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</si>
  <si>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</si>
  <si>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</si>
  <si>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</si>
  <si>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</si>
  <si>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</si>
  <si>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</si>
  <si>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</si>
  <si>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</si>
  <si>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</si>
  <si>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</si>
  <si>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</si>
  <si>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</si>
  <si>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</si>
  <si>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</si>
  <si>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</si>
  <si>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</si>
  <si>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</si>
  <si>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</si>
  <si>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</si>
  <si>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</si>
  <si>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</si>
  <si>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</si>
  <si>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</si>
  <si>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</si>
  <si>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</si>
  <si>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</si>
  <si>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</si>
  <si>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</si>
  <si>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</si>
  <si>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</si>
  <si>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</si>
  <si>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</si>
  <si>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</si>
  <si>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</si>
  <si>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</si>
  <si>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</si>
  <si>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</si>
  <si>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</si>
  <si>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</si>
  <si>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</si>
  <si>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</si>
  <si>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</si>
  <si>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</si>
  <si>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</si>
  <si>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</si>
  <si>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</si>
  <si>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</si>
  <si>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</si>
  <si>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</si>
  <si>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</si>
  <si>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</si>
  <si>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</si>
  <si>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</si>
  <si>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</si>
  <si>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</si>
  <si>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</si>
  <si>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</si>
  <si>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</si>
  <si>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</si>
  <si>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</si>
  <si>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</si>
  <si>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</si>
  <si>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</si>
  <si>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</si>
  <si>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</si>
  <si>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</si>
  <si>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</si>
  <si>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</si>
  <si>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</si>
  <si>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</si>
  <si>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</si>
  <si>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</si>
  <si>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</si>
  <si>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</si>
  <si>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</si>
  <si>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</si>
  <si>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</si>
  <si>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</si>
  <si>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</si>
  <si>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</si>
  <si>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</si>
  <si>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</si>
  <si>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</si>
  <si>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</si>
  <si>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</si>
  <si>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</si>
  <si>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</si>
  <si>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</si>
  <si>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</si>
  <si>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</si>
  <si>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</si>
  <si>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</si>
  <si>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</si>
  <si>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</si>
  <si>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</si>
  <si>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</si>
  <si>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</si>
  <si>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</si>
  <si>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</si>
  <si>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</si>
  <si>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</si>
  <si>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</si>
  <si>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</si>
  <si>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</si>
  <si>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</si>
  <si>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</si>
  <si>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</si>
  <si>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</si>
  <si>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</si>
  <si>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</si>
  <si>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</si>
  <si>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</si>
  <si>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</si>
  <si>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</si>
  <si>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</si>
  <si>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</si>
  <si>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</si>
  <si>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</si>
  <si>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</si>
  <si>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</si>
  <si>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</si>
  <si>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</si>
  <si>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</si>
  <si>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</si>
  <si>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</si>
  <si>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</si>
  <si>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</si>
  <si>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</si>
  <si>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</si>
  <si>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</si>
  <si>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</si>
  <si>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</si>
  <si>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</si>
  <si>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</si>
  <si>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</si>
  <si>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</si>
  <si>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</si>
  <si>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</si>
  <si>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</si>
  <si>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</si>
  <si>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</si>
  <si>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</si>
  <si>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</si>
  <si>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</si>
  <si>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</si>
  <si>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</si>
  <si>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</si>
  <si>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</si>
  <si>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</si>
  <si>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</si>
  <si>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</si>
  <si>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</si>
  <si>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</si>
  <si>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</si>
  <si>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</si>
  <si>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</si>
  <si>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</si>
  <si>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</si>
  <si>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</si>
  <si>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</si>
  <si>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</si>
  <si>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</si>
  <si>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</si>
  <si>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</si>
  <si>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</si>
  <si>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</si>
  <si>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</si>
  <si>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</si>
  <si>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</si>
  <si>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</si>
  <si>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</si>
  <si>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</si>
  <si>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</si>
  <si>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</si>
  <si>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</si>
  <si>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</si>
  <si>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</si>
  <si>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</si>
  <si>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</si>
  <si>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</si>
  <si>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</si>
  <si>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</si>
  <si>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</si>
  <si>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</si>
  <si>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</si>
  <si>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</si>
  <si>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</si>
  <si>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</si>
  <si>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</si>
  <si>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</si>
  <si>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</si>
  <si>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</si>
  <si>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</si>
  <si>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</si>
  <si>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</si>
  <si>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</si>
  <si>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</si>
  <si>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</si>
  <si>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</si>
  <si>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</si>
  <si>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</si>
  <si>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</si>
  <si>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</si>
  <si>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</si>
  <si>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</si>
  <si>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</si>
  <si>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</si>
  <si>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</si>
  <si>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</si>
  <si>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</si>
  <si>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</si>
  <si>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</si>
  <si>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</si>
  <si>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</si>
  <si>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</si>
  <si>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</si>
  <si>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</si>
  <si>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</si>
  <si>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</si>
  <si>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</si>
  <si>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</si>
  <si>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</si>
  <si>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</si>
  <si>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</si>
  <si>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</si>
  <si>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</si>
  <si>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</si>
  <si>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</si>
  <si>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</si>
  <si>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</si>
  <si>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</si>
  <si>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</si>
  <si>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</si>
  <si>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</si>
  <si>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</si>
  <si>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</si>
  <si>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</si>
  <si>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</si>
  <si>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</si>
  <si>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</si>
  <si>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</si>
  <si>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</si>
  <si>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</si>
  <si>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</si>
  <si>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</si>
  <si>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</si>
  <si>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</si>
  <si>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</si>
  <si>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</si>
  <si>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</si>
  <si>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</si>
  <si>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</si>
  <si>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</si>
  <si>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</si>
  <si>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</si>
  <si>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</si>
  <si>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</si>
  <si>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</si>
  <si>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</si>
  <si>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</si>
  <si>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</si>
  <si>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</si>
  <si>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</si>
  <si>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</si>
  <si>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</si>
  <si>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</si>
  <si>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</si>
  <si>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</si>
  <si>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</si>
  <si>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</si>
  <si>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</si>
  <si>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</si>
  <si>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</si>
  <si>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</si>
  <si>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</si>
  <si>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</si>
  <si>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</si>
  <si>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</si>
  <si>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</si>
  <si>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</si>
  <si>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</si>
  <si>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</si>
  <si>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</si>
  <si>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</si>
  <si>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</si>
  <si>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</si>
  <si>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</si>
  <si>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</si>
  <si>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</si>
  <si>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</si>
  <si>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</si>
  <si>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</si>
  <si>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</si>
  <si>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</si>
  <si>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</si>
  <si>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</si>
  <si>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</si>
  <si>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</si>
  <si>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</si>
  <si>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</si>
  <si>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</si>
  <si>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</si>
  <si>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</si>
  <si>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</si>
  <si>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</si>
  <si>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</si>
  <si>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</si>
  <si>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</si>
  <si>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</si>
  <si>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</si>
  <si>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</si>
  <si>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</si>
  <si>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</si>
  <si>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</si>
  <si>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</si>
  <si>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</si>
  <si>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</si>
  <si>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</si>
  <si>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</si>
  <si>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</si>
  <si>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</si>
  <si>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</si>
  <si>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</si>
  <si>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</si>
  <si>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</si>
  <si>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</si>
  <si>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</si>
  <si>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</si>
  <si>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</si>
  <si>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</si>
  <si>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</si>
  <si>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</si>
  <si>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</si>
  <si>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</si>
  <si>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</si>
  <si>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</si>
  <si>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</si>
  <si>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</si>
  <si>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</si>
  <si>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</si>
  <si>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</si>
  <si>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</si>
  <si>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</si>
  <si>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</si>
  <si>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</si>
  <si>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</si>
  <si>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</si>
  <si>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</si>
  <si>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</si>
  <si>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</si>
  <si>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</si>
  <si>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</si>
  <si>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</si>
  <si>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</si>
  <si>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</si>
  <si>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</si>
  <si>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</si>
  <si>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</si>
  <si>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</si>
  <si>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</si>
  <si>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</si>
  <si>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</si>
  <si>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</si>
  <si>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</si>
  <si>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</si>
  <si>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</si>
  <si>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</si>
  <si>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</si>
  <si>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</si>
  <si>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</si>
  <si>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</si>
  <si>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</si>
  <si>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</si>
  <si>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</si>
  <si>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</si>
  <si>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</si>
  <si>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</si>
  <si>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</si>
  <si>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</si>
  <si>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</si>
  <si>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</si>
  <si>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</si>
  <si>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</si>
  <si>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</si>
  <si>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</si>
  <si>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</si>
  <si>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</si>
  <si>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</si>
  <si>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</si>
  <si>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</si>
  <si>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</si>
  <si>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</si>
  <si>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</si>
  <si>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</si>
  <si>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</si>
  <si>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</si>
  <si>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</si>
  <si>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</si>
  <si>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</si>
  <si>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</si>
  <si>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</si>
  <si>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</si>
  <si>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</si>
  <si>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</si>
  <si>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</si>
  <si>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</si>
  <si>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</si>
  <si>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</si>
  <si>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</si>
  <si>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</si>
  <si>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</si>
  <si>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</si>
  <si>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</si>
  <si>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</si>
  <si>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</si>
  <si>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</si>
  <si>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</si>
  <si>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</si>
  <si>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</si>
  <si>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</si>
  <si>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</si>
  <si>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</si>
  <si>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</si>
  <si>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</si>
  <si>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</si>
  <si>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</si>
  <si>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</si>
  <si>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</si>
  <si>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</si>
  <si>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</si>
  <si>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</si>
  <si>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</si>
  <si>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</si>
  <si>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</si>
  <si>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</si>
  <si>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</si>
  <si>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</si>
  <si>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</si>
  <si>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</si>
  <si>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</si>
  <si>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</si>
  <si>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</si>
  <si>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</si>
  <si>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</si>
  <si>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</si>
  <si>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</si>
  <si>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</si>
  <si>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</si>
  <si>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</si>
  <si>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</si>
  <si>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</si>
  <si>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</si>
  <si>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</si>
  <si>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</si>
  <si>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</si>
  <si>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</si>
  <si>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</si>
  <si>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</si>
  <si>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</si>
  <si>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</si>
  <si>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</si>
  <si>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</si>
  <si>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</si>
  <si>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</si>
  <si>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</si>
  <si>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</si>
  <si>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</si>
  <si>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</si>
  <si>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</si>
  <si>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</si>
  <si>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</si>
  <si>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</si>
  <si>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</si>
  <si>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</si>
  <si>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</si>
  <si>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</si>
  <si>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</si>
  <si>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</si>
  <si>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</si>
  <si>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</si>
  <si>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</si>
  <si>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</si>
  <si>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</si>
  <si>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</si>
  <si>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</si>
  <si>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</si>
  <si>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</si>
  <si>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</si>
  <si>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</si>
  <si>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</si>
  <si>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</si>
  <si>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</si>
  <si>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</si>
  <si>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</si>
  <si>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</si>
  <si>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</si>
  <si>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</si>
  <si>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</si>
  <si>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</si>
  <si>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</si>
  <si>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</si>
  <si>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</si>
  <si>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</si>
  <si>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</si>
  <si>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</si>
  <si>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</si>
  <si>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</si>
  <si>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</si>
  <si>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</si>
  <si>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</si>
  <si>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</si>
  <si>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</si>
  <si>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</si>
  <si>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</si>
  <si>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</si>
  <si>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</si>
  <si>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</si>
  <si>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</si>
  <si>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</si>
  <si>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</si>
  <si>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</si>
  <si>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</si>
  <si>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</si>
  <si>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</si>
  <si>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</si>
  <si>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</si>
  <si>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</si>
  <si>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</si>
  <si>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</si>
  <si>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</si>
  <si>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</si>
  <si>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</si>
  <si>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</si>
  <si>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</si>
  <si>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</si>
  <si>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</si>
  <si>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</si>
  <si>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</si>
  <si>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</si>
  <si>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</si>
  <si>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</si>
  <si>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</si>
  <si>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</si>
  <si>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</si>
  <si>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</si>
  <si>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</si>
  <si>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</si>
  <si>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</si>
  <si>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</si>
  <si>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</si>
  <si>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</si>
  <si>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</si>
  <si>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</si>
  <si>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</si>
  <si>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</si>
  <si>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</si>
  <si>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</si>
  <si>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</si>
  <si>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</si>
  <si>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</si>
  <si>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</si>
  <si>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</si>
  <si>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</si>
  <si>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</si>
  <si>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</si>
  <si>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</si>
  <si>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</si>
  <si>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</si>
  <si>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</si>
  <si>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</si>
  <si>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</si>
  <si>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</si>
  <si>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</si>
  <si>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</si>
  <si>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</si>
  <si>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</si>
  <si>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</si>
  <si>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</si>
  <si>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</si>
  <si>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</si>
  <si>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</si>
  <si>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</si>
  <si>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</si>
  <si>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</si>
  <si>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</si>
  <si>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</si>
  <si>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</si>
  <si>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</si>
  <si>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</si>
  <si>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</si>
  <si>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</si>
  <si>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</si>
  <si>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</si>
  <si>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</si>
  <si>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</si>
  <si>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</si>
  <si>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</si>
  <si>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</si>
  <si>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</si>
  <si>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</si>
  <si>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</si>
  <si>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</si>
  <si>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</si>
  <si>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</si>
  <si>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</si>
  <si>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</si>
  <si>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</si>
  <si>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</si>
  <si>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</si>
  <si>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</si>
  <si>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</si>
  <si>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</si>
  <si>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</si>
  <si>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</si>
  <si>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</si>
  <si>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</si>
  <si>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</si>
  <si>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</si>
  <si>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</si>
  <si>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</si>
  <si>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</si>
  <si>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</si>
  <si>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</si>
  <si>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</si>
  <si>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</si>
  <si>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</si>
  <si>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</si>
  <si>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</si>
  <si>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</si>
  <si>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</si>
  <si>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</si>
  <si>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</si>
  <si>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</si>
  <si>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</si>
  <si>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</si>
  <si>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</si>
  <si>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</si>
  <si>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</si>
  <si>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</si>
  <si>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</si>
  <si>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</si>
  <si>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</si>
  <si>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</si>
  <si>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</si>
  <si>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</si>
  <si>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</si>
  <si>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</si>
  <si>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</si>
  <si>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</si>
  <si>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</si>
  <si>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</si>
  <si>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</si>
  <si>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</si>
  <si>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</si>
  <si>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</si>
  <si>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</si>
  <si>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</si>
  <si>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</si>
  <si>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</si>
  <si>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</si>
  <si>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</si>
  <si>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</si>
  <si>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</si>
  <si>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</si>
  <si>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</si>
  <si>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</si>
  <si>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</si>
  <si>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</si>
  <si>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</si>
  <si>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</si>
  <si>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</si>
  <si>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</si>
  <si>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</si>
  <si>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</si>
  <si>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</si>
  <si>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</si>
  <si>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</si>
  <si>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</si>
  <si>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</si>
  <si>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</si>
  <si>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</si>
  <si>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</si>
  <si>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</si>
  <si>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</si>
  <si>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</si>
  <si>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</si>
  <si>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</si>
  <si>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</si>
  <si>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</si>
  <si>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</si>
  <si>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</si>
  <si>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</si>
  <si>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</si>
  <si>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</si>
  <si>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</si>
  <si>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</si>
  <si>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</si>
  <si>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</si>
  <si>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</si>
  <si>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</si>
  <si>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</si>
  <si>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</si>
  <si>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</si>
  <si>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</si>
  <si>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</si>
  <si>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</si>
  <si>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</si>
  <si>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</si>
  <si>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</si>
  <si>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</si>
  <si>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</si>
  <si>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</si>
  <si>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</si>
  <si>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</si>
  <si>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</si>
  <si>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</si>
  <si>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</si>
  <si>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</si>
  <si>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</si>
  <si>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</si>
  <si>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</si>
  <si>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</si>
  <si>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</si>
  <si>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</si>
  <si>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</si>
  <si>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</si>
  <si>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</si>
  <si>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</si>
  <si>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</si>
  <si>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</si>
  <si>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</si>
  <si>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</si>
  <si>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</si>
  <si>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</si>
  <si>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</si>
  <si>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</si>
  <si>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</si>
  <si>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</si>
  <si>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</si>
  <si>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</si>
  <si>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</si>
  <si>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</si>
  <si>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</si>
  <si>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</si>
  <si>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</si>
  <si>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</si>
  <si>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</si>
  <si>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</si>
  <si>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</si>
  <si>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</si>
  <si>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</si>
  <si>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</si>
  <si>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</si>
  <si>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</si>
  <si>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</si>
  <si>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</si>
  <si>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</si>
  <si>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</si>
  <si>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</si>
  <si>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</si>
  <si>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</si>
  <si>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</si>
  <si>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</si>
  <si>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</si>
  <si>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</si>
  <si>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</si>
  <si>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</si>
  <si>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</si>
  <si>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</si>
  <si>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</si>
  <si>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</si>
  <si>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</si>
  <si>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</si>
  <si>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</si>
  <si>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</si>
  <si>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</si>
  <si>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</si>
  <si>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</si>
  <si>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</si>
  <si>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</si>
  <si>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</si>
  <si>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</si>
  <si>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</si>
  <si>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</si>
  <si>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</si>
  <si>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</si>
  <si>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</si>
  <si>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</si>
  <si>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</si>
  <si>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</si>
  <si>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</si>
  <si>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</si>
  <si>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</si>
  <si>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</si>
  <si>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</si>
  <si>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</si>
  <si>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</si>
  <si>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</si>
  <si>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</si>
  <si>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</si>
  <si>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</si>
  <si>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</si>
  <si>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</si>
  <si>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</si>
  <si>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</si>
  <si>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</si>
  <si>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</si>
  <si>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</si>
  <si>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</si>
  <si>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</si>
  <si>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</si>
  <si>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</si>
  <si>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</si>
  <si>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</si>
  <si>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</si>
  <si>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</si>
  <si>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</si>
  <si>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</si>
  <si>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</si>
  <si>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</si>
  <si>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</si>
  <si>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</si>
  <si>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</si>
  <si>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</si>
  <si>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</si>
  <si>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</si>
  <si>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</si>
  <si>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</si>
  <si>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</si>
  <si>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</si>
  <si>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</si>
  <si>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</si>
  <si>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</si>
  <si>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</si>
  <si>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</si>
  <si>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</si>
  <si>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</si>
  <si>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</si>
  <si>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</si>
  <si>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</si>
  <si>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</si>
  <si>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</si>
  <si>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</si>
  <si>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</si>
  <si>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</si>
  <si>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</si>
  <si>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</si>
  <si>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</si>
  <si>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</si>
  <si>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</si>
  <si>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</si>
  <si>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</si>
  <si>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</si>
  <si>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</si>
  <si>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</si>
  <si>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</si>
  <si>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</si>
  <si>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</si>
  <si>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</si>
  <si>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</si>
  <si>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</si>
  <si>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</si>
  <si>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</si>
  <si>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</si>
  <si>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</si>
  <si>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</si>
  <si>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</si>
  <si>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</si>
  <si>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</si>
  <si>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</si>
  <si>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</si>
  <si>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</si>
  <si>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</si>
  <si>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</si>
  <si>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</si>
  <si>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</si>
  <si>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</si>
  <si>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</si>
  <si>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</si>
  <si>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</si>
  <si>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</si>
  <si>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</si>
  <si>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</si>
  <si>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</si>
  <si>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</si>
  <si>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</si>
  <si>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</si>
  <si>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</si>
  <si>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</si>
  <si>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</si>
  <si>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</si>
  <si>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</si>
  <si>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</si>
  <si>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</si>
  <si>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</si>
  <si>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</si>
  <si>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</si>
  <si>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</si>
  <si>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</si>
  <si>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</si>
  <si>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</si>
  <si>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</si>
  <si>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</si>
  <si>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</si>
  <si>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</si>
  <si>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</si>
  <si>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</si>
  <si>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</si>
  <si>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</si>
  <si>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</si>
  <si>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</si>
  <si>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</si>
  <si>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</si>
  <si>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</si>
  <si>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</si>
  <si>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</si>
  <si>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</si>
  <si>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</si>
  <si>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</si>
  <si>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</si>
  <si>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</si>
  <si>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</si>
  <si>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</si>
  <si>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</si>
  <si>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</si>
  <si>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</si>
  <si>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</si>
  <si>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</si>
  <si>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</si>
  <si>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</si>
  <si>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</si>
  <si>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</si>
  <si>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</si>
  <si>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</si>
  <si>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</si>
  <si>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</si>
  <si>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</si>
  <si>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</si>
  <si>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</si>
  <si>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</si>
  <si>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</si>
  <si>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</si>
  <si>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</si>
  <si>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</si>
  <si>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</si>
  <si>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</si>
  <si>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</si>
  <si>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</si>
  <si>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</si>
  <si>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</si>
  <si>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</si>
  <si>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</si>
  <si>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</si>
  <si>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</si>
  <si>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</si>
  <si>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</si>
  <si>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</si>
  <si>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</si>
  <si>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</si>
  <si>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</si>
  <si>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</si>
  <si>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</si>
  <si>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</si>
  <si>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</si>
  <si>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</si>
  <si>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</si>
  <si>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</si>
  <si>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</si>
  <si>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</si>
  <si>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</si>
  <si>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</si>
  <si>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</si>
  <si>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</si>
  <si>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</si>
  <si>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</si>
  <si>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</si>
  <si>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</si>
  <si>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</si>
  <si>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</si>
  <si>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</si>
  <si>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</si>
  <si>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</si>
  <si>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</si>
  <si>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</si>
  <si>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</si>
  <si>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</si>
  <si>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</si>
  <si>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</si>
  <si>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</si>
  <si>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</si>
  <si>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</si>
  <si>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</si>
  <si>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</si>
  <si>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</si>
  <si>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</si>
  <si>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</si>
  <si>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</si>
  <si>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</si>
  <si>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</si>
  <si>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</si>
  <si>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</si>
  <si>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</si>
  <si>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</si>
  <si>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</si>
  <si>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</si>
  <si>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</si>
  <si>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</si>
  <si>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</si>
  <si>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</si>
  <si>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</si>
  <si>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</si>
  <si>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</si>
  <si>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</si>
  <si>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</si>
  <si>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</si>
  <si>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</si>
  <si>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</si>
  <si>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</si>
  <si>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</si>
  <si>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</si>
  <si>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</si>
  <si>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</si>
  <si>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</si>
  <si>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</si>
  <si>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</si>
  <si>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</si>
  <si>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</si>
  <si>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</si>
  <si>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</si>
  <si>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</si>
  <si>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</si>
  <si>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</si>
  <si>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</si>
  <si>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</si>
  <si>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</si>
  <si>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</si>
  <si>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</si>
  <si>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</si>
  <si>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</si>
  <si>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</si>
  <si>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</si>
  <si>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</si>
  <si>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</si>
  <si>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</si>
  <si>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</si>
  <si>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</si>
  <si>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</si>
  <si>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</si>
  <si>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</si>
  <si>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</si>
  <si>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</si>
  <si>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</si>
  <si>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</si>
  <si>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</si>
  <si>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</si>
  <si>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</si>
  <si>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</si>
  <si>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</si>
  <si>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</si>
  <si>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</si>
  <si>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</si>
  <si>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</si>
  <si>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</si>
  <si>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</si>
  <si>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</si>
  <si>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</si>
  <si>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</si>
  <si>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</si>
  <si>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</si>
  <si>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</si>
  <si>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</si>
  <si>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</si>
  <si>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</si>
  <si>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</si>
  <si>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</si>
  <si>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</si>
  <si>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</si>
  <si>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</si>
  <si>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</si>
  <si>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</si>
  <si>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</si>
  <si>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</si>
  <si>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</si>
  <si>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</si>
  <si>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</si>
  <si>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</si>
  <si>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</si>
  <si>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</si>
  <si>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</si>
  <si>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</si>
  <si>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</si>
  <si>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</si>
  <si>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</si>
  <si>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</si>
  <si>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</si>
  <si>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</si>
  <si>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</si>
  <si>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</si>
  <si>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</si>
  <si>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</si>
  <si>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</si>
  <si>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</si>
  <si>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</si>
  <si>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</si>
  <si>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</si>
  <si>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</si>
  <si>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</si>
  <si>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</si>
  <si>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</si>
  <si>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</si>
  <si>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</si>
  <si>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</si>
  <si>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</si>
  <si>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</si>
  <si>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</si>
  <si>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</si>
  <si>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</si>
  <si>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</si>
  <si>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</si>
  <si>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</si>
  <si>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</si>
  <si>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</si>
  <si>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</si>
  <si>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</si>
  <si>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</si>
  <si>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</si>
  <si>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</si>
  <si>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</si>
  <si>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</si>
  <si>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</si>
  <si>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</si>
  <si>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</si>
  <si>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</si>
  <si>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</si>
  <si>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</si>
  <si>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</si>
  <si>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</si>
  <si>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</si>
  <si>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</si>
  <si>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</si>
  <si>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</si>
  <si>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</si>
  <si>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</si>
  <si>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</si>
  <si>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</si>
  <si>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</si>
  <si>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</si>
  <si>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</si>
  <si>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</si>
  <si>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</si>
  <si>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</si>
  <si>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</si>
  <si>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</si>
  <si>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</si>
  <si>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</si>
  <si>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</si>
  <si>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</si>
  <si>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</si>
  <si>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</si>
  <si>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</si>
  <si>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</si>
  <si>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</si>
  <si>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</si>
  <si>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</si>
  <si>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</si>
  <si>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</si>
  <si>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</si>
  <si>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</si>
  <si>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</si>
  <si>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</si>
  <si>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</si>
  <si>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</si>
  <si>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</si>
  <si>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</si>
  <si>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</si>
  <si>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</si>
  <si>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</si>
  <si>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</si>
  <si>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</si>
  <si>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</si>
  <si>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</si>
  <si>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</si>
  <si>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</si>
  <si>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</si>
  <si>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</si>
  <si>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</si>
  <si>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</si>
  <si>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</si>
  <si>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</si>
  <si>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</si>
  <si>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</si>
  <si>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</si>
  <si>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</si>
  <si>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</si>
  <si>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</si>
  <si>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</si>
  <si>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</si>
  <si>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</si>
  <si>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</si>
  <si>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</si>
  <si>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</si>
  <si>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</si>
  <si>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</si>
  <si>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</si>
  <si>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</si>
  <si>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</si>
  <si>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</si>
  <si>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</si>
  <si>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</si>
  <si>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</si>
  <si>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</si>
  <si>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</si>
  <si>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</si>
  <si>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</si>
  <si>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</si>
  <si>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</si>
  <si>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</si>
  <si>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</si>
  <si>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</si>
  <si>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</si>
  <si>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</si>
  <si>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</si>
  <si>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</si>
  <si>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</si>
  <si>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</si>
  <si>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</si>
  <si>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</si>
  <si>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</si>
  <si>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</si>
  <si>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</si>
  <si>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</si>
  <si>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</si>
  <si>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</si>
  <si>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</si>
  <si>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</si>
  <si>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</si>
  <si>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</si>
  <si>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</si>
  <si>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</si>
  <si>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</si>
  <si>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</si>
  <si>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</si>
  <si>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</si>
  <si>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</si>
  <si>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</si>
  <si>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</si>
  <si>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</si>
  <si>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</si>
  <si>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</si>
  <si>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</si>
  <si>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</si>
  <si>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</si>
  <si>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</si>
  <si>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</si>
  <si>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</si>
  <si>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</si>
  <si>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</si>
  <si>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</si>
  <si>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</si>
  <si>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</si>
  <si>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</si>
  <si>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</si>
  <si>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</si>
  <si>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</si>
  <si>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</si>
  <si>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</si>
  <si>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</si>
  <si>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</si>
  <si>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</si>
  <si>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</si>
  <si>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</si>
  <si>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</si>
  <si>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</si>
  <si>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</si>
  <si>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</si>
  <si>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</si>
  <si>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</si>
  <si>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</si>
  <si>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</si>
  <si>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</si>
  <si>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</si>
  <si>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</si>
  <si>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</si>
  <si>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</si>
  <si>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</si>
  <si>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</si>
  <si>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</si>
  <si>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</si>
  <si>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</si>
  <si>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</si>
  <si>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</si>
  <si>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</si>
  <si>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</si>
  <si>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</si>
  <si>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</si>
  <si>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</si>
  <si>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</si>
  <si>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</si>
  <si>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</si>
  <si>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</si>
  <si>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</si>
  <si>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</si>
  <si>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</si>
  <si>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</si>
  <si>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</si>
  <si>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</si>
  <si>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</si>
  <si>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</si>
  <si>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</si>
  <si>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</si>
  <si>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</si>
  <si>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</si>
  <si>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</si>
  <si>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</si>
  <si>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</si>
  <si>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</si>
  <si>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</si>
  <si>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</si>
  <si>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</si>
  <si>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</si>
  <si>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</si>
  <si>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</si>
  <si>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</si>
  <si>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</si>
  <si>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</si>
  <si>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</si>
  <si>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</si>
  <si>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</si>
  <si>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</si>
  <si>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</si>
  <si>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</si>
  <si>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</si>
  <si>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</si>
  <si>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</si>
  <si>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</si>
  <si>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</si>
  <si>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</si>
  <si>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</si>
  <si>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</si>
  <si>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</si>
  <si>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</si>
  <si>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</si>
  <si>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</si>
  <si>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</si>
  <si>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</si>
  <si>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</si>
  <si>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</si>
  <si>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</si>
  <si>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</si>
  <si>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</si>
  <si>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</si>
  <si>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</si>
  <si>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</si>
  <si>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</si>
  <si>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</si>
  <si>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</si>
  <si>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</si>
  <si>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</si>
  <si>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</si>
  <si>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</si>
  <si>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</si>
  <si>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</si>
  <si>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</si>
  <si>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</si>
  <si>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</si>
  <si>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</si>
  <si>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</si>
  <si>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</si>
  <si>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</si>
  <si>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</si>
  <si>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</si>
  <si>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</si>
  <si>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</si>
  <si>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</si>
  <si>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</si>
  <si>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</si>
  <si>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</si>
  <si>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</si>
  <si>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</si>
  <si>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</si>
  <si>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</si>
  <si>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</si>
  <si>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</si>
  <si>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</si>
  <si>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</si>
  <si>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</si>
  <si>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</si>
  <si>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</si>
  <si>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</si>
  <si>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</si>
  <si>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</si>
  <si>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</si>
  <si>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</si>
  <si>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</si>
  <si>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</si>
  <si>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</si>
  <si>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</si>
  <si>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</si>
  <si>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</si>
  <si>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</si>
  <si>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</si>
  <si>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</si>
  <si>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</si>
  <si>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</si>
  <si>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</si>
  <si>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</si>
  <si>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</si>
  <si>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</si>
  <si>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</si>
  <si>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</si>
  <si>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</si>
  <si>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</si>
  <si>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</si>
  <si>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</si>
  <si>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</si>
  <si>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</si>
  <si>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</si>
  <si>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</si>
  <si>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</si>
  <si>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</si>
  <si>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</si>
  <si>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</si>
  <si>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</si>
  <si>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</si>
  <si>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</si>
  <si>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</si>
  <si>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</si>
  <si>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</si>
  <si>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</si>
  <si>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</si>
  <si>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</si>
  <si>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</si>
  <si>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</si>
  <si>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</si>
  <si>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</si>
  <si>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</si>
  <si>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</si>
  <si>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</si>
  <si>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</si>
  <si>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</si>
  <si>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</si>
  <si>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</si>
  <si>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</si>
  <si>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</si>
  <si>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</si>
  <si>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</si>
  <si>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</si>
  <si>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</si>
  <si>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</si>
  <si>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</si>
  <si>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</si>
  <si>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</si>
  <si>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</si>
  <si>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</si>
  <si>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</si>
  <si>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</si>
  <si>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</si>
  <si>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</si>
  <si>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</si>
  <si>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</si>
  <si>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</si>
  <si>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</si>
  <si>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</si>
  <si>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</si>
  <si>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</si>
  <si>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</si>
  <si>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</si>
  <si>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</si>
  <si>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</si>
  <si>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</si>
  <si>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</si>
  <si>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</si>
  <si>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</si>
  <si>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</si>
  <si>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</si>
  <si>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</si>
  <si>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</si>
  <si>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</si>
  <si>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</si>
  <si>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</si>
  <si>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</si>
  <si>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</si>
  <si>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</si>
  <si>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</si>
  <si>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</si>
  <si>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</si>
  <si>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</si>
  <si>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</si>
  <si>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</si>
  <si>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</si>
  <si>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</si>
  <si>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</si>
  <si>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</si>
  <si>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</si>
  <si>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</si>
  <si>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</si>
  <si>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</si>
  <si>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</si>
  <si>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</si>
  <si>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</si>
  <si>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</si>
  <si>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</si>
  <si>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</si>
  <si>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</si>
  <si>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</si>
  <si>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</si>
  <si>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</si>
  <si>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</si>
  <si>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</si>
  <si>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</si>
  <si>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</si>
  <si>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</si>
  <si>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</si>
  <si>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</si>
  <si>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</si>
  <si>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</si>
  <si>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</si>
  <si>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</si>
  <si>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</si>
  <si>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</si>
  <si>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</si>
  <si>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</si>
  <si>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</si>
  <si>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</si>
  <si>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</si>
  <si>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</si>
  <si>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</si>
  <si>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</si>
  <si>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</si>
  <si>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</si>
  <si>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</si>
  <si>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</si>
  <si>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</si>
  <si>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</si>
  <si>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</si>
  <si>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</si>
  <si>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</si>
  <si>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</si>
  <si>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</si>
  <si>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</si>
  <si>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</si>
  <si>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</si>
  <si>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</si>
  <si>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</si>
  <si>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</si>
  <si>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</si>
  <si>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</si>
  <si>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</si>
  <si>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</si>
  <si>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</si>
  <si>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</si>
  <si>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</si>
  <si>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</si>
  <si>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</si>
  <si>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</si>
  <si>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</si>
  <si>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</si>
  <si>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</si>
  <si>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</si>
  <si>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</si>
  <si>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</si>
  <si>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</si>
  <si>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</si>
  <si>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</si>
  <si>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</si>
  <si>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</si>
  <si>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</si>
  <si>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</si>
  <si>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</si>
  <si>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</si>
  <si>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</si>
  <si>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</si>
  <si>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</si>
  <si>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</si>
  <si>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</si>
  <si>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</si>
  <si>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</si>
  <si>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</si>
  <si>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</si>
  <si>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</si>
  <si>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</si>
  <si>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</si>
  <si>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</si>
  <si>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</si>
  <si>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</si>
  <si>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</si>
  <si>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</si>
  <si>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</si>
  <si>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</si>
  <si>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</si>
  <si>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</si>
  <si>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</si>
  <si>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</si>
  <si>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</si>
  <si>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</si>
  <si>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</si>
  <si>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</si>
  <si>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</si>
  <si>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</si>
  <si>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</si>
  <si>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</si>
  <si>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</si>
  <si>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</si>
  <si>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</si>
  <si>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</si>
  <si>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</si>
  <si>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</si>
  <si>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</si>
  <si>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</si>
  <si>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</si>
  <si>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</si>
  <si>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</si>
  <si>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</si>
  <si>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</si>
  <si>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</si>
  <si>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</si>
  <si>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</si>
  <si>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</si>
  <si>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</si>
  <si>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</si>
  <si>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</si>
  <si>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</si>
  <si>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</si>
  <si>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</si>
  <si>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</si>
  <si>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</si>
  <si>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</si>
  <si>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</si>
  <si>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</si>
  <si>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</si>
  <si>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</si>
  <si>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</si>
  <si>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</si>
  <si>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</si>
  <si>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</si>
  <si>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</si>
  <si>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</si>
  <si>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</si>
  <si>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</si>
  <si>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</si>
  <si>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</si>
  <si>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</si>
  <si>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</si>
  <si>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</si>
  <si>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</si>
  <si>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</si>
  <si>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</si>
  <si>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</si>
  <si>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</si>
  <si>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</si>
  <si>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</si>
  <si>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</si>
  <si>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</si>
  <si>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</si>
  <si>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</si>
  <si>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</si>
  <si>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</si>
  <si>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</si>
  <si>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</si>
  <si>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</si>
  <si>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</si>
  <si>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</si>
  <si>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</si>
  <si>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</si>
  <si>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</si>
  <si>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</si>
  <si>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</si>
  <si>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</si>
  <si>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</si>
  <si>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</si>
  <si>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</si>
  <si>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</si>
  <si>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</si>
  <si>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</si>
  <si>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</si>
  <si>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</si>
  <si>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</si>
  <si>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</si>
  <si>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</si>
  <si>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</si>
  <si>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</si>
  <si>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</si>
  <si>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</si>
  <si>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</si>
  <si>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</si>
  <si>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</si>
  <si>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</si>
  <si>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</si>
  <si>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</si>
  <si>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</si>
  <si>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</si>
  <si>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</si>
  <si>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</si>
  <si>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</si>
  <si>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</si>
  <si>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</si>
  <si>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</si>
  <si>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</si>
  <si>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</si>
  <si>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</si>
  <si>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</si>
  <si>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</si>
  <si>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</si>
  <si>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</si>
  <si>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</si>
  <si>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</si>
  <si>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</si>
  <si>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</si>
  <si>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</si>
  <si>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</si>
  <si>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</si>
  <si>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</si>
  <si>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</si>
  <si>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</si>
  <si>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</si>
  <si>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</si>
  <si>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</si>
  <si>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</si>
  <si>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</si>
  <si>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</si>
  <si>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</si>
  <si>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</si>
  <si>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</si>
  <si>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</si>
  <si>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</si>
  <si>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</si>
  <si>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</si>
  <si>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</si>
  <si>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</si>
  <si>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</si>
  <si>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</si>
  <si>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</si>
  <si>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</si>
  <si>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</si>
  <si>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</si>
  <si>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</si>
  <si>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</si>
  <si>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</si>
  <si>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</si>
  <si>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</si>
  <si>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</si>
  <si>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</si>
  <si>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</si>
  <si>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</si>
  <si>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</si>
  <si>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</si>
  <si>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</si>
  <si>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</si>
  <si>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</si>
  <si>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</si>
  <si>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</si>
  <si>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</si>
  <si>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</si>
  <si>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</si>
  <si>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</si>
  <si>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</si>
  <si>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</si>
  <si>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</si>
  <si>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</si>
  <si>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</si>
  <si>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</si>
  <si>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</si>
  <si>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</si>
  <si>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</si>
  <si>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</si>
  <si>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</si>
  <si>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</si>
  <si>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</si>
  <si>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</si>
  <si>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</si>
  <si>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</si>
  <si>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</si>
  <si>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</si>
  <si>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</si>
  <si>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</si>
  <si>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</si>
  <si>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</si>
  <si>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</si>
  <si>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</si>
  <si>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</si>
  <si>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</si>
  <si>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</si>
  <si>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</si>
  <si>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</si>
  <si>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</si>
  <si>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</si>
  <si>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</si>
  <si>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</si>
  <si>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</si>
  <si>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</si>
  <si>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</si>
  <si>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</si>
  <si>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</si>
  <si>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</si>
  <si>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</si>
  <si>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</si>
  <si>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</si>
  <si>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</si>
  <si>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</si>
  <si>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</si>
  <si>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</si>
  <si>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</si>
  <si>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</si>
  <si>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</si>
  <si>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</si>
  <si>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</si>
  <si>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</si>
  <si>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</si>
  <si>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</si>
  <si>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</si>
  <si>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</si>
  <si>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</si>
  <si>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</si>
  <si>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</si>
  <si>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</si>
  <si>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</si>
  <si>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</si>
  <si>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</si>
  <si>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</si>
  <si>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</si>
  <si>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</si>
  <si>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</si>
  <si>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</si>
  <si>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</si>
  <si>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</si>
  <si>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</si>
  <si>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</si>
  <si>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</si>
  <si>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</si>
  <si>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</si>
  <si>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</si>
  <si>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</si>
  <si>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</si>
  <si>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</si>
  <si>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</si>
  <si>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</si>
  <si>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</si>
  <si>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</si>
  <si>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</si>
  <si>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</si>
  <si>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</si>
  <si>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</si>
  <si>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</si>
  <si>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</si>
  <si>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</si>
  <si>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</si>
  <si>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</si>
  <si>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</si>
  <si>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</si>
  <si>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</si>
  <si>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</si>
  <si>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</si>
  <si>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</si>
  <si>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</si>
  <si>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</si>
  <si>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</si>
  <si>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</si>
  <si>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</si>
  <si>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</si>
  <si>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</si>
  <si>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</si>
  <si>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</si>
  <si>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</si>
  <si>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</si>
  <si>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</si>
  <si>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</si>
  <si>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</si>
  <si>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</si>
  <si>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</si>
  <si>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</si>
  <si>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</si>
  <si>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</si>
  <si>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</si>
  <si>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</si>
  <si>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</si>
  <si>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</si>
  <si>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</si>
  <si>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</si>
  <si>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</si>
  <si>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</si>
  <si>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</si>
  <si>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</si>
  <si>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</si>
  <si>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</si>
  <si>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</si>
  <si>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</si>
  <si>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</si>
  <si>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</si>
  <si>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</si>
  <si>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</si>
  <si>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</si>
  <si>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</si>
  <si>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</si>
  <si>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</si>
  <si>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</si>
  <si>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</si>
  <si>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</si>
  <si>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</si>
  <si>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</si>
  <si>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</si>
  <si>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</si>
  <si>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</si>
  <si>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</si>
  <si>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</si>
  <si>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</si>
  <si>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</si>
  <si>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</si>
  <si>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</si>
  <si>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</si>
  <si>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</si>
  <si>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</si>
  <si>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</si>
  <si>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</si>
  <si>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</si>
  <si>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</si>
  <si>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</si>
  <si>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</si>
  <si>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</si>
  <si>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</si>
  <si>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</si>
  <si>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</si>
  <si>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</si>
  <si>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</si>
  <si>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</si>
  <si>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</si>
  <si>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</si>
  <si>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</si>
  <si>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</si>
  <si>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</si>
  <si>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</si>
  <si>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</si>
  <si>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</si>
  <si>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</si>
  <si>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</si>
  <si>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</si>
  <si>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</si>
  <si>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</si>
  <si>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</si>
  <si>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</si>
  <si>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</si>
  <si>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</si>
  <si>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</si>
  <si>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</si>
  <si>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</si>
  <si>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</si>
  <si>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</si>
  <si>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</si>
  <si>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</si>
  <si>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</si>
  <si>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</si>
  <si>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</si>
  <si>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</si>
  <si>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</si>
  <si>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</si>
  <si>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</si>
  <si>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</si>
  <si>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</si>
  <si>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</si>
  <si>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</si>
  <si>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</si>
  <si>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</si>
  <si>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</si>
  <si>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</si>
  <si>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</si>
  <si>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</si>
  <si>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</si>
  <si>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</si>
  <si>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</si>
  <si>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</si>
  <si>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</si>
  <si>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</si>
  <si>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</si>
  <si>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</si>
  <si>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</si>
  <si>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</si>
  <si>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</si>
  <si>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</si>
  <si>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</si>
  <si>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</si>
  <si>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</si>
  <si>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</si>
  <si>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</si>
  <si>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</si>
  <si>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</si>
  <si>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</si>
  <si>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</si>
  <si>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</si>
  <si>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</si>
  <si>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</si>
  <si>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</si>
  <si>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</si>
  <si>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</si>
  <si>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</si>
  <si>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</si>
  <si>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</si>
  <si>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</si>
  <si>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</si>
  <si>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</si>
  <si>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</si>
  <si>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</si>
  <si>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</si>
  <si>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</si>
  <si>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</si>
  <si>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</si>
  <si>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</si>
  <si>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</si>
  <si>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</si>
  <si>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</si>
  <si>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</si>
  <si>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</si>
  <si>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</si>
  <si>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</si>
  <si>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</si>
  <si>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</si>
  <si>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</si>
  <si>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</si>
  <si>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</si>
  <si>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</si>
  <si>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</si>
  <si>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</si>
  <si>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</si>
  <si>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</si>
  <si>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</si>
  <si>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</si>
  <si>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</si>
  <si>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</si>
  <si>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</si>
  <si>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</si>
  <si>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</si>
  <si>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</si>
  <si>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</si>
  <si>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</si>
  <si>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</si>
  <si>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</si>
  <si>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</si>
  <si>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</si>
  <si>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</si>
  <si>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</si>
  <si>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</si>
  <si>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</si>
  <si>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</si>
  <si>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</si>
  <si>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</si>
  <si>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</si>
  <si>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</si>
  <si>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</si>
  <si>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</si>
  <si>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</si>
  <si>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</si>
  <si>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</si>
  <si>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</si>
  <si>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</si>
  <si>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</si>
  <si>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</si>
  <si>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</si>
  <si>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</si>
  <si>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</si>
  <si>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</si>
  <si>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</si>
  <si>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</si>
  <si>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</si>
  <si>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</si>
  <si>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</si>
  <si>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</si>
  <si>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</si>
  <si>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</si>
  <si>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</si>
  <si>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</si>
  <si>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</si>
  <si>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</si>
  <si>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</si>
  <si>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</si>
  <si>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</si>
  <si>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</si>
  <si>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</si>
  <si>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</si>
  <si>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</si>
  <si>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</si>
  <si>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</si>
  <si>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</si>
  <si>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</si>
  <si>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</si>
  <si>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</si>
  <si>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</si>
  <si>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</si>
  <si>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</si>
  <si>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</si>
  <si>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</si>
  <si>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</si>
  <si>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</si>
  <si>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</si>
  <si>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</si>
  <si>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</si>
  <si>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</si>
  <si>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</si>
  <si>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</si>
  <si>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</si>
  <si>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</si>
  <si>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</si>
  <si>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</si>
  <si>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</si>
  <si>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</si>
  <si>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</si>
  <si>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</si>
  <si>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</si>
  <si>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</si>
  <si>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</si>
  <si>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</si>
  <si>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</si>
  <si>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</si>
  <si>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</si>
  <si>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</si>
  <si>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</si>
  <si>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</si>
  <si>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</si>
  <si>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</si>
  <si>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</si>
  <si>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</si>
  <si>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</si>
  <si>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</si>
  <si>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</si>
  <si>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</si>
  <si>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</si>
  <si>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</si>
  <si>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</si>
  <si>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</si>
  <si>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</si>
  <si>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</si>
  <si>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</si>
  <si>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</si>
  <si>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</si>
  <si>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</si>
  <si>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</si>
  <si>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</si>
  <si>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</si>
  <si>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</si>
  <si>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</si>
  <si>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</si>
  <si>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</si>
  <si>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</si>
  <si>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</si>
  <si>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</si>
  <si>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</si>
  <si>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</si>
  <si>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</si>
  <si>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</si>
  <si>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</si>
  <si>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</si>
  <si>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</si>
  <si>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</si>
  <si>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</si>
  <si>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</si>
  <si>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</si>
  <si>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</si>
  <si>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</si>
  <si>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</si>
  <si>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</si>
  <si>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</si>
  <si>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</si>
  <si>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</si>
  <si>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</si>
  <si>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</si>
  <si>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</si>
  <si>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</si>
  <si>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</si>
  <si>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</si>
  <si>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</si>
  <si>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</si>
  <si>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</si>
  <si>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</si>
  <si>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</si>
  <si>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</si>
  <si>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</si>
  <si>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</si>
  <si>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</si>
  <si>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</si>
  <si>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</si>
  <si>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</si>
  <si>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</si>
  <si>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</si>
  <si>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</si>
  <si>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</si>
  <si>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</si>
  <si>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</si>
  <si>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</si>
  <si>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</si>
  <si>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</si>
  <si>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</si>
  <si>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</si>
  <si>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</si>
  <si>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</si>
  <si>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</si>
  <si>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</si>
  <si>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</si>
  <si>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</si>
  <si>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</si>
  <si>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</si>
  <si>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</si>
  <si>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</si>
  <si>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</si>
  <si>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</si>
  <si>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</si>
  <si>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</si>
  <si>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</si>
  <si>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</si>
  <si>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</si>
  <si>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</si>
  <si>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</si>
  <si>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</si>
  <si>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</si>
  <si>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</si>
  <si>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</si>
  <si>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</si>
  <si>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</si>
  <si>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</si>
  <si>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</si>
  <si>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</si>
  <si>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</si>
  <si>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</si>
  <si>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</si>
  <si>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</si>
  <si>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</si>
  <si>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</si>
  <si>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</si>
  <si>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</si>
  <si>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</si>
  <si>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</si>
  <si>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</si>
  <si>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</si>
  <si>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</si>
  <si>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</si>
  <si>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</si>
  <si>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</si>
  <si>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</si>
  <si>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</si>
  <si>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</si>
  <si>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</si>
  <si>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</si>
  <si>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</si>
  <si>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</si>
  <si>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</si>
  <si>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</si>
  <si>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</si>
  <si>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</si>
  <si>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</si>
  <si>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</si>
  <si>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</si>
  <si>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</si>
  <si>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</si>
  <si>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</si>
  <si>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</si>
  <si>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</si>
  <si>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</si>
  <si>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</si>
  <si>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</si>
  <si>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</si>
  <si>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</si>
  <si>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</si>
  <si>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</si>
  <si>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</si>
  <si>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</si>
  <si>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</si>
  <si>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</si>
  <si>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</si>
  <si>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</si>
  <si>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</si>
  <si>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</si>
  <si>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</si>
  <si>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</si>
  <si>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</si>
  <si>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</si>
  <si>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</si>
  <si>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</si>
  <si>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</si>
  <si>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</si>
  <si>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</si>
  <si>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</si>
  <si>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</si>
  <si>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</si>
  <si>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</si>
  <si>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</si>
  <si>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</si>
  <si>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</si>
  <si>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</si>
  <si>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</si>
  <si>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</si>
  <si>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</si>
  <si>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</si>
  <si>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</si>
  <si>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</si>
  <si>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</si>
  <si>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</si>
  <si>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</si>
  <si>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</si>
  <si>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</si>
  <si>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</si>
  <si>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</si>
  <si>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</si>
  <si>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</si>
  <si>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</si>
  <si>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</si>
  <si>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</si>
  <si>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</si>
  <si>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</si>
  <si>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</si>
  <si>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</si>
  <si>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</si>
  <si>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</si>
  <si>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</si>
  <si>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</si>
  <si>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</si>
  <si>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</si>
  <si>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</si>
  <si>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</si>
  <si>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</si>
  <si>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</si>
  <si>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</si>
  <si>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</si>
  <si>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</si>
  <si>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</si>
  <si>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</si>
  <si>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</si>
  <si>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</si>
  <si>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</si>
  <si>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</si>
  <si>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</si>
  <si>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</si>
  <si>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</si>
  <si>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</si>
  <si>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</si>
  <si>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</si>
  <si>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</si>
  <si>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</si>
  <si>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</si>
  <si>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</si>
  <si>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</si>
  <si>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</si>
  <si>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</si>
  <si>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</si>
  <si>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</si>
  <si>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</si>
  <si>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</si>
  <si>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</si>
  <si>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</si>
  <si>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</si>
  <si>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</si>
  <si>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</si>
  <si>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</si>
  <si>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</si>
  <si>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</si>
  <si>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</si>
  <si>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</si>
  <si>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</si>
  <si>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</si>
  <si>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</si>
  <si>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</si>
  <si>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</si>
  <si>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</si>
  <si>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</si>
  <si>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</si>
  <si>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</si>
  <si>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</si>
  <si>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</si>
  <si>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</si>
  <si>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</si>
  <si>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</si>
  <si>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</si>
  <si>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</si>
  <si>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</si>
  <si>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</si>
  <si>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</si>
  <si>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</si>
  <si>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</si>
  <si>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</si>
  <si>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</si>
  <si>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</si>
  <si>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</si>
  <si>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</si>
  <si>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</si>
  <si>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</si>
  <si>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</si>
  <si>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</si>
  <si>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</si>
  <si>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</si>
  <si>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</si>
  <si>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</si>
  <si>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</si>
  <si>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</si>
  <si>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</si>
  <si>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</si>
  <si>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</si>
  <si>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</si>
  <si>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</si>
  <si>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</si>
  <si>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</si>
  <si>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</si>
  <si>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</si>
  <si>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</si>
  <si>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</si>
  <si>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</si>
  <si>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</si>
  <si>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</si>
  <si>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</si>
  <si>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</si>
  <si>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</si>
  <si>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</si>
  <si>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</si>
  <si>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</si>
  <si>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</si>
  <si>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</si>
  <si>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</si>
  <si>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</si>
  <si>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</si>
  <si>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</si>
  <si>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</si>
  <si>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</si>
  <si>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</si>
  <si>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</si>
  <si>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</si>
  <si>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</si>
  <si>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</si>
  <si>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</si>
  <si>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</si>
  <si>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</si>
  <si>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</si>
  <si>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</si>
  <si>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</si>
  <si>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</si>
  <si>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</si>
  <si>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</si>
  <si>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</si>
  <si>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</si>
  <si>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</si>
  <si>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</si>
  <si>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</si>
  <si>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</si>
  <si>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</si>
  <si>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</si>
  <si>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</si>
  <si>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</si>
  <si>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</si>
  <si>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</si>
  <si>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</si>
  <si>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</si>
  <si>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</si>
  <si>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</si>
  <si>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</si>
  <si>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</si>
  <si>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</si>
  <si>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</si>
  <si>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</si>
  <si>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</si>
  <si>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</si>
  <si>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</si>
  <si>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</si>
  <si>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</si>
  <si>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</si>
  <si>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</si>
  <si>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</si>
  <si>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</si>
  <si>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</si>
  <si>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</si>
  <si>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</si>
  <si>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</si>
  <si>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</si>
  <si>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</si>
  <si>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</si>
  <si>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</si>
  <si>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</si>
  <si>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</si>
  <si>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</si>
  <si>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</si>
  <si>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</si>
  <si>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</si>
  <si>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</si>
  <si>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</si>
  <si>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</si>
  <si>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</si>
  <si>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</si>
  <si>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</si>
  <si>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</si>
  <si>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</si>
  <si>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</si>
  <si>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</si>
  <si>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</si>
  <si>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</si>
  <si>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</si>
  <si>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</si>
  <si>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</si>
  <si>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</si>
  <si>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</si>
  <si>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</si>
  <si>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</si>
  <si>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</si>
  <si>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</si>
  <si>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</si>
  <si>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</si>
  <si>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</si>
  <si>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</si>
  <si>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</si>
  <si>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</si>
  <si>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</si>
  <si>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</si>
  <si>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</si>
  <si>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</si>
  <si>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</si>
  <si>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</si>
  <si>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</si>
  <si>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</si>
  <si>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</si>
  <si>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</si>
  <si>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</si>
  <si>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</si>
  <si>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</si>
  <si>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</si>
  <si>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</si>
  <si>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</si>
  <si>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</si>
  <si>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</si>
  <si>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</si>
  <si>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</si>
  <si>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</si>
  <si>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</si>
  <si>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</si>
  <si>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</si>
  <si>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</si>
  <si>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</si>
  <si>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</si>
  <si>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</si>
  <si>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</si>
  <si>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</si>
  <si>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</si>
  <si>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</si>
  <si>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</si>
  <si>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</si>
  <si>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</si>
  <si>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</si>
  <si>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</si>
  <si>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</si>
  <si>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</si>
  <si>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</si>
  <si>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</si>
  <si>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</si>
  <si>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</si>
  <si>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</si>
  <si>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</si>
  <si>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</si>
  <si>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</si>
  <si>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</si>
  <si>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</si>
  <si>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</si>
  <si>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</si>
  <si>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</si>
  <si>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</si>
  <si>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</si>
  <si>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</si>
  <si>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</si>
  <si>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</si>
  <si>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</si>
  <si>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</si>
  <si>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</si>
  <si>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</si>
  <si>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</si>
  <si>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</si>
  <si>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</si>
  <si>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</si>
  <si>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</si>
  <si>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</si>
  <si>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</si>
  <si>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</si>
  <si>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</si>
  <si>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</si>
  <si>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</si>
  <si>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</si>
  <si>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</si>
  <si>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</si>
  <si>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</si>
  <si>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</si>
  <si>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</si>
  <si>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</si>
  <si>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</si>
  <si>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</si>
  <si>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</si>
  <si>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</si>
  <si>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</si>
  <si>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</si>
  <si>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</si>
  <si>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</si>
  <si>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</si>
  <si>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</si>
  <si>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</si>
  <si>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</si>
  <si>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</si>
  <si>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</si>
  <si>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</si>
  <si>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</si>
  <si>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</si>
  <si>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</si>
  <si>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</si>
  <si>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</si>
  <si>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</si>
  <si>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</si>
  <si>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</si>
  <si>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</si>
  <si>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</si>
  <si>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</si>
  <si>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</si>
  <si>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</si>
  <si>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</si>
  <si>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</si>
  <si>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</si>
  <si>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</si>
  <si>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</si>
  <si>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</si>
  <si>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</si>
  <si>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</si>
  <si>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</si>
  <si>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</si>
  <si>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</si>
  <si>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</si>
  <si>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</si>
  <si>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</si>
  <si>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</si>
  <si>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</si>
  <si>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</si>
  <si>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</si>
  <si>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</si>
  <si>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</si>
  <si>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</si>
  <si>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</si>
  <si>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</si>
  <si>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</si>
  <si>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</si>
  <si>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</si>
  <si>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</si>
  <si>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</si>
  <si>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</si>
  <si>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</si>
  <si>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</si>
  <si>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</si>
  <si>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</si>
  <si>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</si>
  <si>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</si>
  <si>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</si>
  <si>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</si>
  <si>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</si>
  <si>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</si>
  <si>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</si>
  <si>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</si>
  <si>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</si>
  <si>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</si>
  <si>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</si>
  <si>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</si>
  <si>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</si>
  <si>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</si>
  <si>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</si>
  <si>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</si>
  <si>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</si>
  <si>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</si>
  <si>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</si>
  <si>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</si>
  <si>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</si>
  <si>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</si>
  <si>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</si>
  <si>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</si>
  <si>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</si>
  <si>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</si>
  <si>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</si>
  <si>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</si>
  <si>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</si>
  <si>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</si>
  <si>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</si>
  <si>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</si>
  <si>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</si>
  <si>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</si>
  <si>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</si>
  <si>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</si>
  <si>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</si>
  <si>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</si>
  <si>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</si>
  <si>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</si>
  <si>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</si>
  <si>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</si>
  <si>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</si>
  <si>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</si>
  <si>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</si>
  <si>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</si>
  <si>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</si>
  <si>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</si>
  <si>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</si>
  <si>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</si>
  <si>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</si>
  <si>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</si>
  <si>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</si>
  <si>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</si>
  <si>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</si>
  <si>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</si>
  <si>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</si>
  <si>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</si>
  <si>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</si>
  <si>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</si>
  <si>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</si>
  <si>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</si>
  <si>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</si>
  <si>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</si>
  <si>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</si>
  <si>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</si>
  <si>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</si>
  <si>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</si>
  <si>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</si>
  <si>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</si>
  <si>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</si>
  <si>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</si>
  <si>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</si>
  <si>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</si>
  <si>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</si>
  <si>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</si>
  <si>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</si>
  <si>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</si>
  <si>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</si>
  <si>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</si>
  <si>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</si>
  <si>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</si>
  <si>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</si>
  <si>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</si>
  <si>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</si>
  <si>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</si>
  <si>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</si>
  <si>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</si>
  <si>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</si>
  <si>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</si>
  <si>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</si>
  <si>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</si>
  <si>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</si>
  <si>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</si>
  <si>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</si>
  <si>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</si>
  <si>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</si>
  <si>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</si>
  <si>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</si>
  <si>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</si>
  <si>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</si>
  <si>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</si>
  <si>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</si>
  <si>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</si>
  <si>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</si>
  <si>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</si>
  <si>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</si>
  <si>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</si>
  <si>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</si>
  <si>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</si>
  <si>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</si>
  <si>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</si>
  <si>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</si>
  <si>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</si>
  <si>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</si>
  <si>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</si>
  <si>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</si>
  <si>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</si>
  <si>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</si>
  <si>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</si>
  <si>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</si>
  <si>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</si>
  <si>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</si>
  <si>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</si>
  <si>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</si>
  <si>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</si>
  <si>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</si>
  <si>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</si>
  <si>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</si>
  <si>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</si>
  <si>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</si>
  <si>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</si>
  <si>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</si>
  <si>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</si>
  <si>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</si>
  <si>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</si>
  <si>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</si>
  <si>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</si>
  <si>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</si>
  <si>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</si>
  <si>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</si>
  <si>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</si>
  <si>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</si>
  <si>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</si>
  <si>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</si>
  <si>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</si>
  <si>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</si>
  <si>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</si>
  <si>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</si>
  <si>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</si>
  <si>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</si>
  <si>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</si>
  <si>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</si>
  <si>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</si>
  <si>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</si>
  <si>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</si>
  <si>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</si>
  <si>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</si>
  <si>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</si>
  <si>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</si>
  <si>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</si>
  <si>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</si>
  <si>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</si>
  <si>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</si>
  <si>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</si>
  <si>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</si>
  <si>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</si>
  <si>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</si>
  <si>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</si>
  <si>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</si>
  <si>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</si>
  <si>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</si>
  <si>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</si>
  <si>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</si>
  <si>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</si>
  <si>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</si>
  <si>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</si>
  <si>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</si>
  <si>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</si>
  <si>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</si>
  <si>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</si>
  <si>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</si>
  <si>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</si>
  <si>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</si>
  <si>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</si>
  <si>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</si>
  <si>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</si>
  <si>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</si>
  <si>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</si>
  <si>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</si>
  <si>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</si>
  <si>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</si>
  <si>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</si>
  <si>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</si>
  <si>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</si>
  <si>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</si>
  <si>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</si>
  <si>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</si>
  <si>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</si>
  <si>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</si>
  <si>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</si>
  <si>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</si>
  <si>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</si>
  <si>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</si>
  <si>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</si>
  <si>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</si>
  <si>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</si>
  <si>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</si>
  <si>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</si>
  <si>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</si>
  <si>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</si>
  <si>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</si>
  <si>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</si>
  <si>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</si>
  <si>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</si>
  <si>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</si>
  <si>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</si>
  <si>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</si>
  <si>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</si>
  <si>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</si>
  <si>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</si>
  <si>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</si>
  <si>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</si>
  <si>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</si>
  <si>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</si>
  <si>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</si>
  <si>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</si>
  <si>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</si>
  <si>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</si>
  <si>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</si>
  <si>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</si>
  <si>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</si>
  <si>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</si>
  <si>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</si>
  <si>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</si>
  <si>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</si>
  <si>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</si>
  <si>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</si>
  <si>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</si>
  <si>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</si>
  <si>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</si>
  <si>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</si>
  <si>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</si>
  <si>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</si>
  <si>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</si>
  <si>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</si>
  <si>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</si>
  <si>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</si>
  <si>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</si>
  <si>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</si>
  <si>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</si>
  <si>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</si>
  <si>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</si>
  <si>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</si>
  <si>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</si>
  <si>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</si>
  <si>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</si>
  <si>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</si>
  <si>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</si>
  <si>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</si>
  <si>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</si>
  <si>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</si>
  <si>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</si>
  <si>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</si>
  <si>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</si>
  <si>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</si>
  <si>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</si>
  <si>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</si>
  <si>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</si>
  <si>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</si>
  <si>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</si>
  <si>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</si>
  <si>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</si>
  <si>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</si>
  <si>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</si>
  <si>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</si>
  <si>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</si>
  <si>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</si>
  <si>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</si>
  <si>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</si>
  <si>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</si>
  <si>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</si>
  <si>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</si>
  <si>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</si>
  <si>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</si>
  <si>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</si>
  <si>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</si>
  <si>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</si>
  <si>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</si>
  <si>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</si>
  <si>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</si>
  <si>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</si>
  <si>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</si>
  <si>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</si>
  <si>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</si>
  <si>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</si>
  <si>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</si>
  <si>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</si>
  <si>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</si>
  <si>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</si>
  <si>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</si>
  <si>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</si>
  <si>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</si>
  <si>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</si>
  <si>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</si>
  <si>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</si>
  <si>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</si>
  <si>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</si>
  <si>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</si>
  <si>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</si>
  <si>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</si>
  <si>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</si>
  <si>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</si>
  <si>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</si>
  <si>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</si>
  <si>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</si>
  <si>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</si>
  <si>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</si>
  <si>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</si>
  <si>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</si>
  <si>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</si>
  <si>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</si>
  <si>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</si>
  <si>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</si>
  <si>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</si>
  <si>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</si>
  <si>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</si>
  <si>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</si>
  <si>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</si>
  <si>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</si>
  <si>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</si>
  <si>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</si>
  <si>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</si>
  <si>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</si>
  <si>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</si>
  <si>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</si>
  <si>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</si>
  <si>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</si>
  <si>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</si>
  <si>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</si>
  <si>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</si>
  <si>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</si>
  <si>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</si>
  <si>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</si>
  <si>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</si>
  <si>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</si>
  <si>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</si>
  <si>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</si>
  <si>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</si>
  <si>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</si>
  <si>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</si>
  <si>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</si>
  <si>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</si>
  <si>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</si>
  <si>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</si>
  <si>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</si>
  <si>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</si>
  <si>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</si>
  <si>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</si>
  <si>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</si>
  <si>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</si>
  <si>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</si>
  <si>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</si>
  <si>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</si>
  <si>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</si>
  <si>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</si>
  <si>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</si>
  <si>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</si>
  <si>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</si>
  <si>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</si>
  <si>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</si>
  <si>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</si>
  <si>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</si>
  <si>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</si>
  <si>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</si>
  <si>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</si>
  <si>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</si>
  <si>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</si>
  <si>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</si>
  <si>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</si>
  <si>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</si>
  <si>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</si>
  <si>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</si>
  <si>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</si>
  <si>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</si>
  <si>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</si>
  <si>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</si>
  <si>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</si>
  <si>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</si>
  <si>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</si>
  <si>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</si>
  <si>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</si>
  <si>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</si>
  <si>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</si>
  <si>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</si>
  <si>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</si>
  <si>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</si>
  <si>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</si>
  <si>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</si>
  <si>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</si>
  <si>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</si>
  <si>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</si>
  <si>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</si>
  <si>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</si>
  <si>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</si>
  <si>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</si>
  <si>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</si>
  <si>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</si>
  <si>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</si>
  <si>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</si>
  <si>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</si>
  <si>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</si>
  <si>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</si>
  <si>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</si>
  <si>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</si>
  <si>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</si>
  <si>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</si>
  <si>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</si>
  <si>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</si>
  <si>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</si>
  <si>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</si>
  <si>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</si>
  <si>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</si>
  <si>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</si>
  <si>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</si>
  <si>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</si>
  <si>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</si>
  <si>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</si>
  <si>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</si>
  <si>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</si>
  <si>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</si>
  <si>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</si>
  <si>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</si>
  <si>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</si>
  <si>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</si>
  <si>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</si>
  <si>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</si>
  <si>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</si>
  <si>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</si>
  <si>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</si>
  <si>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</si>
  <si>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</si>
  <si>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</si>
  <si>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</si>
  <si>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</si>
  <si>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</si>
  <si>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</si>
  <si>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</si>
  <si>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</si>
  <si>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</si>
  <si>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</si>
  <si>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</si>
  <si>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</si>
  <si>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</si>
  <si>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</si>
  <si>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</si>
  <si>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</si>
  <si>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</si>
  <si>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</si>
  <si>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</si>
  <si>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</si>
  <si>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</si>
  <si>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</si>
  <si>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</si>
  <si>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</si>
  <si>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</si>
  <si>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</si>
  <si>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</si>
  <si>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</si>
  <si>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</si>
  <si>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</si>
  <si>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</si>
  <si>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</si>
  <si>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</si>
  <si>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</si>
  <si>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</si>
  <si>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</si>
  <si>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</si>
  <si>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</si>
  <si>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</si>
  <si>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</si>
  <si>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</si>
  <si>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</si>
  <si>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</si>
  <si>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</si>
  <si>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</si>
  <si>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</si>
  <si>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</si>
  <si>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</si>
  <si>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</si>
  <si>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</si>
  <si>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</si>
  <si>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</si>
  <si>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</si>
  <si>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</si>
  <si>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</si>
  <si>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</si>
  <si>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</si>
  <si>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</si>
  <si>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</si>
  <si>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</si>
  <si>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</si>
  <si>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</si>
  <si>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</si>
  <si>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</si>
  <si>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</si>
  <si>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</si>
  <si>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</si>
  <si>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</si>
  <si>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</si>
  <si>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</si>
  <si>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</si>
  <si>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</si>
  <si>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</si>
  <si>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</si>
  <si>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</si>
  <si>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</si>
  <si>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</si>
  <si>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</si>
  <si>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</si>
  <si>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</si>
  <si>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</si>
  <si>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</si>
  <si>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</si>
  <si>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</si>
  <si>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</si>
  <si>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</si>
  <si>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</si>
  <si>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</si>
  <si>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</si>
  <si>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</si>
  <si>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</si>
  <si>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</si>
  <si>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</si>
  <si>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</si>
  <si>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</si>
  <si>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</si>
  <si>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</si>
  <si>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</si>
  <si>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</si>
  <si>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</si>
  <si>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</si>
  <si>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</si>
  <si>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</si>
  <si>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</si>
  <si>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</si>
  <si>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</si>
  <si>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</si>
  <si>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</si>
  <si>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</si>
  <si>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</si>
  <si>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</si>
  <si>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</si>
  <si>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</si>
  <si>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</si>
  <si>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</si>
  <si>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</si>
  <si>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</si>
  <si>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</si>
  <si>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</si>
  <si>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</si>
  <si>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</si>
  <si>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</si>
  <si>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</si>
  <si>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</si>
  <si>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</si>
  <si>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</si>
  <si>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</si>
  <si>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</si>
  <si>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</si>
  <si>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</si>
  <si>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</si>
  <si>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</si>
  <si>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</si>
  <si>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</si>
  <si>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</si>
  <si>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</si>
  <si>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</si>
  <si>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</si>
  <si>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</si>
  <si>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</si>
  <si>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</si>
  <si>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</si>
  <si>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</si>
  <si>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</si>
  <si>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</si>
  <si>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</si>
  <si>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</si>
  <si>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</si>
  <si>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</si>
  <si>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</si>
  <si>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</si>
  <si>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</si>
  <si>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</si>
  <si>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</si>
  <si>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</si>
  <si>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</si>
  <si>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</si>
  <si>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</si>
  <si>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</si>
  <si>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</si>
  <si>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</si>
  <si>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</si>
  <si>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</si>
  <si>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</si>
  <si>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</si>
  <si>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</si>
  <si>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</si>
  <si>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</si>
  <si>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</si>
  <si>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</si>
  <si>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</si>
  <si>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</si>
  <si>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</si>
  <si>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</si>
  <si>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</si>
  <si>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</si>
  <si>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</si>
  <si>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</si>
  <si>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</si>
  <si>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</si>
  <si>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</si>
  <si>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</si>
  <si>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</si>
  <si>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</si>
  <si>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</si>
  <si>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</si>
  <si>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</si>
  <si>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</si>
  <si>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</si>
  <si>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</si>
  <si>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</si>
  <si>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</si>
  <si>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</si>
  <si>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</si>
  <si>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</si>
  <si>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</si>
  <si>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</si>
  <si>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</si>
  <si>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</si>
  <si>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</si>
  <si>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</si>
  <si>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</si>
  <si>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</si>
  <si>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</si>
  <si>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</si>
  <si>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</si>
  <si>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</si>
  <si>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</si>
  <si>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</si>
  <si>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</si>
  <si>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</si>
  <si>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</si>
  <si>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</si>
  <si>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</si>
  <si>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</si>
  <si>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</si>
  <si>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</si>
  <si>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</si>
  <si>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</si>
  <si>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</si>
  <si>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</si>
  <si>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</si>
  <si>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</si>
  <si>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</si>
  <si>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</si>
  <si>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</si>
  <si>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</si>
  <si>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</si>
  <si>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</si>
  <si>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</si>
  <si>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</si>
  <si>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</si>
  <si>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</si>
  <si>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</si>
  <si>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</si>
  <si>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</si>
  <si>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</si>
  <si>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</si>
  <si>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</si>
  <si>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</si>
  <si>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</si>
  <si>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</si>
  <si>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</si>
  <si>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</si>
  <si>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</si>
  <si>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</si>
  <si>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</si>
  <si>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</si>
  <si>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</si>
  <si>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</si>
  <si>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</si>
  <si>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</si>
  <si>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</si>
  <si>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</si>
  <si>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</si>
  <si>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</si>
  <si>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</si>
  <si>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</si>
  <si>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</si>
  <si>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</si>
  <si>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</si>
  <si>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</si>
  <si>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</si>
  <si>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</si>
  <si>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</si>
  <si>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</si>
  <si>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</si>
  <si>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</si>
  <si>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</si>
  <si>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</si>
  <si>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</si>
  <si>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</si>
  <si>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</si>
  <si>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</si>
  <si>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</si>
  <si>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</si>
  <si>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</si>
  <si>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</si>
  <si>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</si>
  <si>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</si>
  <si>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</si>
  <si>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</si>
  <si>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</si>
  <si>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</si>
  <si>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</si>
  <si>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</si>
  <si>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</si>
  <si>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</si>
  <si>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</si>
  <si>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</si>
  <si>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</si>
  <si>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</si>
  <si>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</si>
  <si>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</si>
  <si>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</si>
  <si>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</si>
  <si>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</si>
  <si>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</si>
  <si>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</si>
  <si>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</si>
  <si>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</si>
  <si>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</si>
  <si>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</si>
  <si>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</si>
  <si>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</si>
  <si>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</si>
  <si>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</si>
  <si>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</si>
  <si>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</si>
  <si>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</si>
  <si>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</si>
  <si>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</si>
  <si>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</si>
  <si>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</si>
  <si>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</si>
  <si>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</si>
  <si>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</si>
  <si>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</si>
  <si>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</si>
  <si>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</si>
  <si>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</si>
  <si>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</si>
  <si>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</si>
  <si>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</si>
  <si>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</si>
  <si>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</si>
  <si>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</si>
  <si>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</si>
  <si>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</si>
  <si>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</si>
  <si>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</si>
  <si>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</si>
  <si>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</si>
  <si>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</si>
  <si>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</si>
  <si>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</si>
  <si>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</si>
  <si>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</si>
  <si>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</si>
  <si>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</si>
  <si>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</si>
  <si>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</si>
  <si>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</si>
  <si>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</si>
  <si>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</si>
  <si>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</si>
  <si>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</si>
  <si>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</si>
  <si>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</si>
  <si>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</si>
  <si>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</si>
  <si>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</si>
  <si>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</si>
  <si>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</si>
  <si>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</si>
  <si>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</si>
  <si>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</si>
  <si>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</si>
  <si>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</si>
  <si>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</si>
  <si>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</si>
  <si>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</si>
  <si>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</si>
  <si>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</si>
  <si>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</si>
  <si>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</si>
  <si>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</si>
  <si>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</si>
  <si>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</si>
  <si>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</si>
  <si>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</si>
  <si>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</si>
  <si>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</si>
  <si>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</si>
  <si>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</si>
  <si>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</si>
  <si>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</si>
  <si>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</si>
  <si>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</si>
  <si>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</si>
  <si>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</si>
  <si>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</si>
  <si>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</si>
  <si>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</si>
  <si>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</si>
  <si>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</si>
  <si>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</si>
  <si>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</si>
  <si>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</si>
  <si>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</si>
  <si>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</si>
  <si>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</si>
  <si>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</si>
  <si>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</si>
  <si>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</si>
  <si>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</si>
  <si>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</si>
  <si>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</si>
  <si>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</si>
  <si>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</si>
  <si>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</si>
  <si>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</si>
  <si>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</si>
  <si>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</si>
  <si>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</si>
  <si>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</si>
  <si>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</si>
  <si>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</si>
  <si>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</si>
  <si>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</si>
  <si>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</si>
  <si>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</si>
  <si>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</si>
  <si>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</si>
  <si>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</si>
  <si>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</si>
  <si>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</si>
  <si>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</si>
  <si>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</si>
  <si>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</si>
  <si>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</si>
  <si>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</si>
  <si>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</si>
  <si>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</si>
  <si>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</si>
  <si>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</si>
  <si>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</si>
  <si>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</si>
  <si>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</si>
  <si>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</si>
  <si>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</si>
  <si>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</si>
  <si>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</si>
  <si>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</si>
  <si>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</si>
  <si>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</si>
  <si>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</si>
  <si>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</si>
  <si>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</si>
  <si>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</si>
  <si>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</si>
  <si>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</si>
  <si>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</si>
  <si>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</si>
  <si>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</si>
  <si>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</si>
  <si>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</si>
  <si>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</si>
  <si>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</si>
  <si>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</si>
  <si>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</si>
  <si>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</si>
  <si>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</si>
  <si>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</si>
  <si>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</si>
  <si>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</si>
  <si>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</si>
  <si>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</si>
  <si>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</si>
  <si>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</si>
  <si>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</si>
  <si>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</si>
  <si>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</si>
  <si>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</si>
  <si>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</si>
  <si>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</si>
  <si>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</si>
  <si>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</si>
  <si>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</si>
  <si>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</si>
  <si>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</si>
  <si>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</si>
  <si>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</si>
  <si>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</si>
  <si>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</si>
  <si>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</si>
  <si>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</si>
  <si>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</si>
  <si>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</si>
  <si>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</si>
  <si>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</si>
  <si>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</si>
  <si>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</si>
  <si>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</si>
  <si>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</si>
  <si>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</si>
  <si>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</si>
  <si>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</si>
  <si>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</si>
  <si>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</si>
  <si>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</si>
  <si>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</si>
  <si>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</si>
  <si>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</si>
  <si>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</si>
  <si>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</si>
  <si>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</si>
  <si>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</si>
  <si>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</si>
  <si>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</si>
  <si>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</si>
  <si>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</si>
  <si>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</si>
  <si>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</si>
  <si>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</si>
  <si>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</si>
  <si>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</si>
  <si>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</si>
  <si>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</si>
  <si>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</si>
  <si>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</si>
  <si>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</si>
  <si>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</si>
  <si>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</si>
  <si>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</si>
  <si>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</si>
  <si>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</si>
  <si>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</si>
  <si>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</si>
  <si>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</si>
  <si>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</si>
  <si>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</si>
  <si>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</si>
  <si>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</si>
  <si>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</si>
  <si>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</si>
  <si>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</si>
  <si>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</si>
  <si>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</si>
  <si>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</si>
  <si>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</si>
  <si>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</si>
  <si>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</si>
  <si>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</si>
  <si>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</si>
  <si>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</si>
  <si>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</si>
  <si>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</si>
  <si>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</si>
  <si>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</si>
  <si>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</si>
  <si>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</si>
  <si>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</si>
  <si>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</si>
  <si>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</si>
  <si>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</si>
  <si>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</si>
  <si>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</si>
  <si>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</si>
  <si>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</si>
  <si>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</si>
  <si>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</si>
  <si>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</si>
  <si>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</si>
  <si>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</si>
  <si>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</si>
  <si>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</si>
  <si>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</si>
  <si>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</si>
  <si>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</si>
  <si>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</si>
  <si>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</si>
  <si>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</si>
  <si>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</si>
  <si>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</si>
  <si>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</si>
  <si>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</si>
  <si>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</si>
  <si>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</si>
  <si>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</si>
  <si>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</si>
  <si>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</si>
  <si>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</si>
  <si>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</si>
  <si>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</si>
  <si>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</si>
  <si>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</si>
  <si>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</si>
  <si>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</si>
  <si>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</si>
  <si>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</si>
  <si>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</si>
  <si>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</si>
  <si>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</si>
  <si>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</si>
  <si>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</si>
  <si>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</si>
  <si>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</si>
  <si>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</si>
  <si>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</si>
  <si>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</si>
  <si>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</si>
  <si>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</si>
  <si>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</si>
  <si>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</si>
  <si>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</si>
  <si>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</si>
  <si>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</si>
  <si>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</si>
  <si>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</si>
  <si>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</si>
  <si>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</si>
  <si>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</si>
  <si>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</si>
  <si>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</si>
  <si>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</si>
  <si>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</si>
  <si>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</si>
  <si>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</si>
  <si>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</si>
  <si>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</si>
  <si>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</si>
  <si>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</si>
  <si>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</si>
  <si>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</si>
  <si>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</si>
  <si>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</si>
  <si>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</si>
  <si>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</si>
  <si>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</si>
  <si>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</si>
  <si>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</si>
  <si>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</si>
  <si>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</si>
  <si>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</si>
  <si>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</si>
  <si>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</si>
  <si>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</si>
  <si>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</si>
  <si>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</si>
  <si>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</si>
  <si>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</si>
  <si>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</si>
  <si>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</si>
  <si>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</si>
  <si>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</si>
  <si>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</si>
  <si>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</si>
  <si>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</si>
  <si>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</si>
  <si>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</si>
  <si>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</si>
  <si>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</si>
  <si>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</si>
  <si>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</si>
  <si>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</si>
  <si>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</si>
  <si>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</si>
  <si>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</si>
  <si>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</si>
  <si>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</si>
  <si>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</si>
  <si>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</si>
  <si>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</si>
  <si>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</si>
  <si>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</si>
  <si>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</si>
  <si>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</si>
  <si>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</si>
  <si>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</si>
  <si>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</si>
  <si>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</si>
  <si>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</si>
  <si>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</si>
  <si>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</si>
  <si>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</si>
  <si>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</si>
  <si>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</si>
  <si>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</si>
  <si>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</si>
  <si>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</si>
  <si>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</si>
  <si>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</si>
  <si>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</si>
  <si>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</si>
  <si>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</si>
  <si>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</si>
  <si>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</si>
  <si>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</si>
  <si>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</si>
  <si>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</si>
  <si>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</si>
  <si>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</si>
  <si>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</si>
  <si>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</si>
  <si>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</si>
  <si>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</si>
  <si>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</si>
  <si>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</si>
  <si>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</si>
  <si>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</si>
  <si>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</si>
  <si>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</si>
  <si>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</si>
  <si>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</si>
  <si>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</si>
  <si>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</si>
  <si>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</si>
  <si>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</si>
  <si>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</si>
  <si>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</si>
  <si>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</si>
  <si>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</si>
  <si>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</si>
  <si>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</si>
  <si>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</si>
  <si>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</si>
  <si>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</si>
  <si>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</si>
  <si>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</si>
  <si>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</si>
  <si>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</si>
  <si>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</si>
  <si>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</si>
  <si>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</si>
  <si>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</si>
  <si>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</si>
  <si>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</si>
  <si>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</si>
  <si>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</si>
  <si>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</si>
  <si>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</si>
  <si>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</si>
  <si>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</si>
  <si>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</si>
  <si>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</si>
  <si>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</si>
  <si>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</si>
  <si>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</si>
  <si>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</si>
  <si>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</si>
  <si>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</si>
  <si>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</si>
  <si>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</si>
  <si>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</si>
  <si>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</si>
  <si>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</si>
  <si>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</si>
  <si>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</si>
  <si>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</si>
  <si>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</si>
  <si>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</si>
  <si>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</si>
  <si>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</si>
  <si>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</si>
  <si>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</si>
  <si>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</si>
  <si>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</si>
  <si>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</si>
  <si>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</si>
  <si>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</si>
  <si>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</si>
  <si>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</si>
  <si>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</si>
  <si>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</si>
  <si>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</si>
  <si>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</si>
  <si>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</si>
  <si>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</si>
  <si>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</si>
  <si>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</si>
  <si>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</si>
  <si>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</si>
  <si>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</si>
  <si>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</si>
  <si>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</si>
  <si>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</si>
  <si>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</si>
  <si>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</si>
  <si>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</si>
  <si>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</si>
  <si>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</si>
  <si>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</si>
  <si>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</si>
  <si>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</si>
  <si>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</si>
  <si>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</si>
  <si>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</si>
  <si>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</si>
  <si>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</si>
  <si>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</si>
  <si>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</si>
  <si>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</si>
  <si>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</si>
  <si>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</si>
  <si>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</si>
  <si>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</si>
  <si>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</si>
  <si>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</si>
  <si>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</si>
  <si>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</si>
  <si>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</si>
  <si>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</si>
  <si>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</si>
  <si>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</si>
  <si>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</si>
  <si>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</si>
  <si>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</si>
  <si>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</si>
  <si>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</si>
  <si>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</si>
  <si>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</si>
  <si>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</si>
  <si>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</si>
  <si>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</si>
  <si>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</si>
  <si>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</si>
  <si>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</si>
  <si>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</si>
  <si>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</si>
  <si>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</si>
  <si>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</si>
  <si>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</si>
  <si>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</si>
  <si>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</si>
  <si>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</si>
  <si>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</si>
  <si>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</si>
  <si>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</si>
  <si>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</si>
  <si>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</si>
  <si>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</si>
  <si>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</si>
  <si>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</si>
  <si>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</si>
  <si>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</si>
  <si>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</si>
  <si>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</si>
  <si>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</si>
  <si>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</si>
  <si>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</si>
  <si>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</si>
  <si>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</si>
  <si>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</si>
  <si>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</si>
  <si>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</si>
  <si>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</si>
  <si>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</si>
  <si>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</si>
  <si>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</si>
  <si>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</si>
  <si>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</si>
  <si>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</si>
  <si>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</si>
  <si>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</si>
  <si>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</si>
  <si>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</si>
  <si>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</si>
  <si>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</si>
  <si>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</si>
  <si>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</si>
  <si>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</si>
  <si>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</si>
  <si>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</si>
  <si>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</si>
  <si>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</si>
  <si>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</si>
  <si>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</si>
  <si>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</si>
  <si>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</si>
  <si>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</si>
  <si>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</si>
  <si>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</si>
  <si>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</si>
  <si>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</si>
  <si>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</si>
  <si>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</si>
  <si>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</si>
  <si>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</si>
  <si>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</si>
  <si>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</si>
  <si>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</si>
  <si>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</si>
  <si>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</si>
  <si>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</si>
  <si>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</si>
  <si>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</si>
  <si>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</si>
  <si>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</si>
  <si>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</si>
  <si>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</si>
  <si>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</si>
  <si>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</si>
  <si>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</si>
  <si>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</si>
  <si>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</si>
  <si>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</si>
  <si>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</si>
  <si>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</si>
  <si>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</si>
  <si>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</si>
  <si>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</si>
  <si>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</si>
  <si>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</si>
  <si>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</si>
  <si>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</si>
  <si>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</si>
  <si>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</si>
  <si>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</si>
  <si>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</si>
  <si>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</si>
  <si>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</si>
  <si>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</si>
  <si>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</si>
  <si>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</si>
  <si>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</si>
  <si>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</si>
  <si>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</si>
  <si>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</si>
  <si>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</si>
  <si>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</si>
  <si>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</si>
  <si>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</si>
  <si>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</si>
  <si>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</si>
  <si>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</si>
  <si>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</si>
  <si>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</si>
  <si>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</si>
  <si>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</si>
  <si>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</si>
  <si>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</si>
  <si>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</si>
  <si>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</si>
  <si>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</si>
  <si>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</si>
  <si>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</si>
  <si>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</si>
  <si>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</si>
  <si>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</si>
  <si>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</si>
  <si>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</si>
  <si>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</si>
  <si>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</si>
  <si>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</si>
  <si>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</si>
  <si>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</si>
  <si>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</si>
  <si>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</si>
  <si>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</si>
  <si>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</si>
  <si>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</si>
  <si>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</si>
  <si>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</si>
  <si>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</si>
  <si>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</si>
  <si>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</si>
  <si>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</si>
  <si>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</si>
  <si>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</si>
  <si>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</si>
  <si>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</si>
  <si>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</si>
  <si>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</si>
  <si>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</si>
  <si>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</si>
  <si>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</si>
  <si>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</si>
  <si>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</si>
  <si>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</si>
  <si>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</si>
  <si>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</si>
  <si>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</si>
  <si>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</si>
  <si>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</si>
  <si>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</si>
  <si>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</si>
  <si>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</si>
  <si>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</si>
  <si>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</si>
  <si>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</si>
  <si>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</si>
  <si>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</si>
  <si>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</si>
  <si>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</si>
  <si>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</si>
  <si>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</si>
  <si>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</si>
  <si>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</si>
  <si>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</si>
  <si>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</si>
  <si>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</si>
  <si>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</si>
  <si>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</si>
  <si>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</si>
  <si>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</si>
  <si>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</si>
  <si>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</si>
  <si>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</si>
  <si>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</si>
  <si>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</si>
  <si>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</si>
  <si>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</si>
  <si>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</si>
  <si>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</si>
  <si>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</si>
  <si>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</si>
  <si>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</si>
  <si>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</si>
  <si>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</si>
  <si>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</si>
  <si>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</si>
  <si>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</si>
  <si>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</si>
  <si>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</si>
  <si>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</si>
  <si>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</si>
  <si>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</si>
  <si>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</si>
  <si>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</si>
  <si>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</si>
  <si>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</si>
  <si>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</si>
  <si>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</si>
  <si>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</si>
  <si>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</si>
  <si>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</si>
  <si>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</si>
  <si>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</si>
  <si>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</si>
  <si>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</si>
  <si>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</si>
  <si>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</si>
  <si>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</si>
  <si>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</si>
  <si>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</si>
  <si>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</si>
  <si>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</si>
  <si>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</si>
  <si>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</si>
  <si>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</si>
  <si>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</si>
  <si>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</si>
  <si>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</si>
  <si>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</si>
  <si>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</si>
  <si>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</si>
  <si>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</si>
  <si>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</si>
  <si>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</si>
  <si>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</si>
  <si>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</si>
  <si>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</si>
  <si>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</si>
  <si>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</si>
  <si>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</si>
  <si>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</si>
  <si>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</si>
  <si>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</si>
  <si>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</si>
  <si>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</si>
  <si>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</si>
  <si>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</si>
  <si>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</si>
  <si>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</si>
  <si>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</si>
  <si>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</si>
  <si>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</si>
  <si>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</si>
  <si>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</si>
  <si>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</si>
  <si>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</si>
  <si>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</si>
  <si>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</si>
  <si>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</si>
  <si>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</si>
  <si>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</si>
  <si>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</si>
  <si>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</si>
  <si>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</si>
  <si>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</si>
  <si>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</si>
  <si>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</si>
  <si>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</si>
  <si>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</si>
  <si>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</si>
  <si>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</si>
  <si>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</si>
  <si>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</si>
  <si>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</si>
  <si>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</si>
  <si>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</si>
  <si>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</si>
  <si>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</si>
  <si>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</si>
  <si>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</si>
  <si>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</si>
  <si>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</si>
  <si>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</si>
  <si>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</si>
  <si>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</si>
  <si>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</si>
  <si>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</si>
  <si>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</si>
  <si>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</si>
  <si>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</si>
  <si>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</si>
  <si>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</si>
  <si>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</si>
  <si>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</si>
  <si>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</si>
  <si>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</si>
  <si>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</si>
  <si>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</si>
  <si>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</si>
  <si>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</si>
  <si>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</si>
  <si>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</si>
  <si>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</si>
  <si>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</si>
  <si>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</si>
  <si>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</si>
  <si>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</si>
  <si>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</si>
  <si>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</si>
  <si>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</si>
  <si>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</si>
  <si>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</si>
  <si>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</si>
  <si>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</si>
  <si>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</si>
  <si>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</si>
  <si>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</si>
  <si>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</si>
  <si>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</si>
  <si>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</si>
  <si>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</si>
  <si>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</si>
  <si>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</si>
  <si>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</si>
  <si>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</si>
  <si>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</si>
  <si>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</si>
  <si>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</si>
  <si>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</si>
  <si>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</si>
  <si>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</si>
  <si>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</si>
  <si>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</si>
  <si>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</si>
  <si>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</si>
  <si>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</si>
  <si>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</si>
  <si>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</si>
  <si>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</si>
  <si>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</si>
  <si>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</si>
  <si>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</si>
  <si>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</si>
  <si>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</si>
  <si>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</si>
  <si>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</si>
  <si>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</si>
  <si>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</si>
  <si>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</si>
  <si>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</si>
  <si>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</si>
  <si>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</si>
  <si>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</si>
  <si>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</si>
  <si>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</si>
  <si>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</si>
  <si>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</si>
  <si>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</si>
  <si>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</si>
  <si>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</si>
  <si>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</si>
  <si>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</si>
  <si>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</si>
  <si>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</si>
  <si>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</si>
  <si>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</si>
  <si>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</si>
  <si>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</si>
  <si>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</si>
  <si>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</si>
  <si>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</si>
  <si>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</si>
  <si>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</si>
  <si>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</si>
  <si>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</si>
  <si>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</si>
  <si>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</si>
  <si>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</si>
  <si>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</si>
  <si>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</si>
  <si>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</si>
  <si>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</si>
  <si>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</si>
  <si>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</si>
  <si>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</si>
  <si>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</si>
  <si>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</si>
  <si>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</si>
  <si>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</si>
  <si>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</si>
  <si>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</si>
  <si>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</si>
  <si>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</si>
  <si>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</si>
  <si>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</si>
  <si>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</si>
  <si>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</si>
  <si>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</si>
  <si>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</si>
  <si>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</si>
  <si>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</si>
  <si>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</si>
  <si>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</si>
  <si>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</si>
  <si>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</si>
  <si>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</si>
  <si>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</si>
  <si>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</si>
  <si>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</si>
  <si>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</si>
  <si>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</si>
  <si>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</si>
  <si>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</si>
  <si>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</si>
  <si>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</si>
  <si>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</si>
  <si>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</si>
  <si>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</si>
  <si>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</si>
  <si>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</si>
  <si>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</si>
  <si>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</si>
  <si>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</si>
  <si>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</si>
  <si>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</si>
  <si>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</si>
  <si>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</si>
  <si>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</si>
  <si>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</si>
  <si>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</si>
  <si>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</si>
  <si>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</si>
  <si>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</si>
  <si>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</si>
  <si>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</si>
  <si>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</si>
  <si>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</si>
  <si>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</si>
  <si>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</si>
  <si>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</si>
  <si>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</si>
  <si>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</si>
  <si>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</si>
  <si>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</si>
  <si>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</si>
  <si>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</si>
  <si>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</si>
  <si>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</si>
  <si>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</si>
  <si>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</si>
  <si>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</si>
  <si>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</si>
  <si>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</si>
  <si>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</si>
  <si>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</si>
  <si>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</si>
  <si>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</si>
  <si>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</si>
  <si>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</si>
  <si>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</si>
  <si>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</si>
  <si>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</si>
  <si>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</si>
  <si>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</si>
  <si>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</si>
  <si>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</si>
  <si>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</si>
  <si>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</si>
  <si>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</si>
  <si>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</si>
  <si>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</si>
  <si>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</si>
  <si>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</si>
  <si>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</si>
  <si>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</si>
  <si>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</si>
  <si>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</si>
  <si>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</si>
  <si>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</si>
  <si>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</si>
  <si>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</si>
  <si>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</si>
  <si>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</si>
  <si>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</si>
  <si>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</si>
  <si>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</si>
  <si>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</si>
  <si>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</si>
  <si>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</si>
  <si>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</si>
  <si>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</si>
  <si>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</si>
  <si>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</si>
  <si>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</si>
  <si>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</si>
  <si>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</si>
  <si>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</si>
  <si>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</si>
  <si>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</si>
  <si>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</si>
  <si>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</si>
  <si>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</si>
  <si>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</si>
  <si>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</si>
  <si>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</si>
  <si>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</si>
  <si>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</si>
  <si>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</si>
  <si>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</si>
  <si>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</si>
  <si>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</si>
  <si>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</si>
  <si>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</si>
  <si>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</si>
  <si>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</si>
  <si>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</si>
  <si>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</si>
  <si>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</si>
  <si>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</si>
  <si>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</si>
  <si>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</si>
  <si>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</si>
  <si>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</si>
  <si>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</si>
  <si>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</si>
  <si>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</si>
  <si>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</si>
  <si>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</si>
  <si>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</si>
  <si>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</si>
  <si>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</si>
  <si>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</si>
  <si>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</si>
  <si>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</si>
  <si>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</si>
  <si>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</si>
  <si>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</si>
  <si>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</si>
  <si>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</si>
  <si>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</si>
  <si>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</si>
  <si>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</si>
  <si>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</si>
  <si>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</si>
  <si>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</si>
  <si>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</si>
  <si>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</si>
  <si>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</si>
  <si>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</si>
  <si>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</si>
  <si>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</si>
  <si>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</si>
  <si>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</si>
  <si>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</si>
  <si>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</si>
  <si>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</si>
  <si>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</si>
  <si>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</si>
  <si>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</si>
  <si>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</si>
  <si>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</si>
  <si>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</si>
  <si>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</si>
  <si>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</si>
  <si>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</si>
  <si>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</si>
  <si>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</si>
  <si>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</si>
  <si>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</si>
  <si>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</si>
  <si>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</si>
  <si>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</si>
  <si>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</si>
  <si>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</si>
  <si>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</si>
  <si>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</si>
  <si>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</si>
  <si>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</si>
  <si>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</si>
  <si>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</si>
  <si>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</si>
  <si>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</si>
  <si>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</si>
  <si>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</si>
  <si>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</si>
  <si>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</si>
  <si>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</si>
  <si>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</si>
  <si>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</si>
  <si>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</si>
  <si>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</si>
  <si>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</si>
  <si>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</si>
  <si>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</si>
  <si>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</si>
  <si>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</si>
  <si>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</si>
  <si>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</si>
  <si>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</si>
  <si>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</si>
  <si>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</si>
  <si>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</si>
  <si>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</si>
  <si>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</si>
  <si>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</si>
  <si>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</si>
  <si>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</si>
  <si>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</si>
  <si>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</si>
  <si>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</si>
  <si>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</si>
  <si>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</si>
  <si>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</si>
  <si>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</si>
  <si>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</si>
  <si>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</si>
  <si>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</si>
  <si>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</si>
  <si>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</si>
  <si>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</si>
  <si>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</si>
  <si>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</si>
  <si>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</si>
  <si>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</si>
  <si>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</si>
  <si>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</si>
  <si>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</si>
  <si>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</si>
  <si>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</si>
  <si>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</si>
  <si>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</si>
  <si>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</si>
  <si>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</si>
  <si>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</si>
  <si>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</si>
  <si>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</si>
  <si>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</si>
  <si>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</si>
  <si>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</si>
  <si>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</si>
  <si>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</si>
  <si>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</si>
  <si>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</si>
  <si>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</si>
  <si>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</si>
  <si>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</si>
  <si>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</si>
  <si>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</si>
  <si>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</si>
  <si>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</si>
  <si>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</si>
  <si>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</si>
  <si>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</si>
  <si>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</si>
  <si>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</si>
  <si>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</si>
  <si>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</si>
  <si>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</si>
  <si>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</si>
  <si>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</si>
  <si>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</si>
  <si>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</si>
  <si>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</si>
  <si>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</si>
  <si>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</si>
  <si>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</si>
  <si>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</si>
  <si>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</si>
  <si>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</si>
  <si>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</si>
  <si>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</si>
  <si>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</si>
  <si>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</si>
  <si>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</si>
  <si>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</si>
  <si>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</si>
  <si>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</si>
  <si>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</si>
  <si>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</si>
  <si>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</si>
  <si>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</si>
  <si>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</si>
  <si>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</si>
  <si>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</si>
  <si>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</si>
  <si>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</si>
  <si>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</si>
  <si>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</si>
  <si>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</si>
  <si>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</si>
  <si>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</si>
  <si>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</si>
  <si>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</si>
  <si>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</si>
  <si>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</si>
  <si>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</si>
  <si>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</si>
  <si>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</si>
  <si>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</si>
  <si>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</si>
  <si>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</si>
  <si>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</si>
  <si>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</si>
  <si>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</si>
  <si>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</si>
  <si>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</si>
  <si>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</si>
  <si>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</si>
  <si>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</si>
  <si>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</si>
  <si>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</si>
  <si>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</si>
  <si>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</si>
  <si>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</si>
  <si>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</si>
  <si>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</si>
  <si>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</si>
  <si>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</si>
  <si>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</si>
  <si>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</si>
  <si>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</si>
  <si>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</si>
  <si>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</si>
  <si>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</si>
  <si>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</si>
  <si>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</si>
  <si>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</si>
  <si>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</si>
  <si>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</si>
  <si>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</si>
  <si>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</si>
  <si>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</si>
  <si>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</si>
  <si>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</si>
  <si>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</si>
  <si>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</si>
  <si>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</si>
  <si>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</si>
  <si>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</si>
  <si>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</si>
  <si>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</si>
  <si>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</si>
  <si>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</si>
  <si>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</si>
  <si>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</si>
  <si>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</si>
  <si>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</si>
  <si>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</si>
  <si>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</si>
  <si>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</si>
  <si>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</si>
  <si>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</si>
  <si>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</si>
  <si>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</si>
  <si>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</si>
  <si>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</si>
  <si>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</si>
  <si>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</si>
  <si>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</si>
  <si>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</si>
  <si>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</si>
  <si>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</si>
  <si>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</si>
  <si>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</si>
  <si>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</si>
  <si>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</si>
  <si>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</si>
  <si>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</si>
  <si>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</si>
  <si>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</si>
  <si>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</si>
  <si>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</si>
  <si>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</si>
  <si>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</si>
  <si>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</si>
  <si>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</si>
  <si>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</si>
  <si>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</si>
  <si>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</si>
  <si>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</si>
  <si>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</si>
  <si>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</si>
  <si>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</si>
  <si>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</si>
  <si>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</si>
  <si>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</si>
  <si>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</si>
  <si>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</si>
  <si>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</si>
  <si>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</si>
  <si>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</si>
  <si>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</si>
  <si>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</si>
  <si>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</si>
  <si>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</si>
  <si>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</si>
  <si>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</si>
  <si>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</si>
  <si>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</si>
  <si>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</si>
  <si>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</si>
  <si>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</si>
  <si>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</si>
  <si>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</si>
  <si>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</si>
  <si>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</si>
  <si>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</si>
  <si>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</si>
  <si>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</si>
  <si>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</si>
  <si>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</si>
  <si>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</si>
  <si>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</si>
  <si>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</si>
  <si>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</si>
  <si>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</si>
  <si>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</si>
  <si>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</si>
  <si>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</si>
  <si>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</si>
  <si>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</si>
  <si>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</si>
  <si>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</si>
  <si>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</si>
  <si>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</si>
  <si>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</si>
  <si>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</si>
  <si>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</si>
  <si>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</si>
  <si>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</si>
  <si>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</si>
  <si>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</si>
  <si>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</si>
  <si>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</si>
  <si>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</si>
  <si>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</si>
  <si>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</si>
  <si>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</si>
  <si>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</si>
  <si>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</si>
  <si>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</si>
  <si>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</si>
  <si>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</si>
  <si>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</si>
  <si>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</si>
  <si>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</si>
  <si>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</si>
  <si>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</si>
  <si>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</si>
  <si>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</si>
  <si>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</si>
  <si>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</si>
  <si>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</si>
  <si>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</si>
  <si>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</si>
  <si>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</si>
  <si>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</si>
  <si>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</si>
  <si>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</si>
  <si>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</si>
  <si>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</si>
  <si>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</si>
  <si>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</si>
  <si>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</si>
  <si>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</si>
  <si>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</si>
  <si>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</si>
  <si>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</si>
  <si>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</si>
  <si>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</si>
  <si>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</si>
  <si>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</si>
  <si>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</si>
  <si>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</si>
  <si>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</si>
  <si>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</si>
  <si>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</si>
  <si>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</si>
  <si>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</si>
  <si>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</si>
  <si>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</si>
  <si>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</si>
  <si>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</si>
  <si>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</si>
  <si>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</si>
  <si>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</si>
  <si>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</si>
  <si>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</si>
  <si>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</si>
  <si>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</si>
  <si>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</si>
  <si>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</si>
  <si>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</si>
  <si>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</si>
  <si>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</si>
  <si>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</si>
  <si>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</si>
  <si>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</si>
  <si>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</si>
  <si>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</si>
  <si>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</si>
  <si>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</si>
  <si>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</si>
  <si>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</si>
  <si>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</si>
  <si>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</si>
  <si>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</si>
  <si>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</si>
  <si>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</si>
  <si>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</si>
  <si>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</si>
  <si>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</si>
  <si>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</si>
  <si>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</si>
  <si>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</si>
  <si>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</si>
  <si>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</si>
  <si>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</si>
  <si>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</si>
  <si>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</si>
  <si>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</si>
  <si>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</si>
  <si>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</si>
  <si>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</si>
  <si>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</si>
  <si>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</si>
  <si>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</si>
  <si>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</si>
  <si>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</si>
  <si>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</si>
  <si>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</si>
  <si>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</si>
  <si>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</si>
  <si>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</si>
  <si>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</si>
  <si>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</si>
  <si>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</si>
  <si>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</si>
  <si>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</si>
  <si>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</si>
  <si>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</si>
  <si>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</si>
  <si>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</si>
  <si>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</si>
  <si>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</si>
  <si>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</si>
  <si>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</si>
  <si>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</si>
  <si>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</si>
  <si>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</si>
  <si>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</si>
  <si>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</si>
  <si>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</si>
  <si>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</si>
  <si>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</si>
  <si>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</si>
  <si>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</si>
  <si>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</si>
  <si>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</si>
  <si>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</si>
  <si>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</si>
  <si>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</si>
  <si>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</si>
  <si>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</si>
  <si>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</si>
  <si>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</si>
  <si>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</si>
  <si>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</si>
  <si>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</si>
  <si>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</si>
  <si>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</si>
  <si>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</si>
  <si>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</si>
  <si>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</si>
  <si>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</si>
  <si>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</si>
  <si>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</si>
  <si>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</si>
  <si>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</si>
  <si>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</si>
  <si>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</si>
  <si>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</si>
  <si>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</si>
  <si>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</si>
  <si>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</si>
  <si>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</si>
  <si>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</si>
  <si>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</si>
  <si>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</si>
  <si>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</si>
  <si>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</si>
  <si>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</si>
  <si>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</si>
  <si>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</si>
  <si>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</si>
  <si>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</si>
  <si>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</si>
  <si>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</si>
  <si>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</si>
  <si>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</si>
  <si>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</si>
  <si>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</si>
  <si>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</si>
  <si>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</si>
  <si>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</si>
  <si>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</si>
  <si>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</si>
  <si>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</si>
  <si>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</si>
  <si>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</si>
  <si>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</si>
  <si>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</si>
  <si>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</si>
  <si>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</si>
  <si>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</si>
  <si>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</si>
  <si>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</si>
  <si>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</si>
  <si>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</si>
  <si>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</si>
  <si>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</si>
  <si>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</si>
  <si>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</si>
  <si>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</si>
  <si>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</si>
  <si>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</si>
  <si>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</si>
  <si>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</si>
  <si>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</si>
  <si>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</si>
  <si>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</si>
  <si>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</si>
  <si>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</si>
  <si>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</si>
  <si>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</si>
  <si>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</si>
  <si>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</si>
  <si>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</si>
  <si>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</si>
  <si>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</si>
  <si>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</si>
  <si>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</si>
  <si>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</si>
  <si>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</si>
  <si>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</si>
  <si>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</si>
  <si>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</si>
  <si>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</si>
  <si>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</si>
  <si>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</si>
  <si>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</si>
  <si>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</si>
  <si>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</si>
  <si>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</si>
  <si>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</si>
  <si>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</si>
  <si>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</si>
  <si>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</si>
  <si>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</si>
  <si>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</si>
  <si>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</si>
  <si>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</si>
  <si>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</si>
  <si>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</si>
  <si>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</si>
  <si>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</si>
  <si>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</si>
  <si>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</si>
  <si>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</si>
  <si>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</si>
  <si>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</si>
  <si>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</si>
  <si>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</si>
  <si>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</si>
  <si>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</si>
  <si>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</si>
  <si>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</si>
  <si>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</si>
  <si>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</si>
  <si>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</si>
  <si>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</si>
  <si>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</si>
  <si>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</si>
  <si>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</si>
  <si>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</si>
  <si>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</si>
  <si>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</si>
  <si>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</si>
  <si>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</si>
  <si>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</si>
  <si>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</si>
  <si>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</si>
  <si>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</si>
  <si>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</si>
  <si>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</si>
  <si>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</si>
  <si>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</si>
  <si>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</si>
  <si>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</si>
  <si>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</si>
  <si>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</si>
  <si>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</si>
  <si>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</si>
  <si>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</si>
  <si>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</si>
  <si>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</si>
  <si>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</si>
  <si>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</si>
  <si>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</si>
  <si>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</si>
  <si>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</si>
  <si>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</si>
  <si>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</si>
  <si>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</si>
  <si>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</si>
  <si>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</si>
  <si>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</si>
  <si>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</si>
  <si>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</si>
  <si>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</si>
  <si>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</si>
  <si>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</si>
  <si>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</si>
  <si>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</si>
  <si>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</si>
  <si>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</si>
  <si>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</si>
  <si>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</si>
  <si>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</si>
  <si>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</si>
  <si>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</si>
  <si>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</si>
  <si>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</si>
  <si>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</si>
  <si>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</si>
  <si>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</si>
  <si>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</si>
  <si>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</si>
  <si>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</si>
  <si>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</si>
  <si>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</si>
  <si>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</si>
  <si>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</si>
  <si>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</si>
  <si>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</si>
  <si>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</si>
  <si>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</si>
  <si>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</si>
  <si>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</si>
  <si>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</si>
  <si>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</si>
  <si>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</si>
  <si>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</si>
  <si>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</si>
  <si>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</si>
  <si>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</si>
  <si>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</si>
  <si>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</si>
  <si>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</si>
  <si>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</si>
  <si>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</si>
  <si>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</si>
  <si>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</si>
  <si>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</si>
  <si>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</si>
  <si>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</si>
  <si>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</si>
  <si>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</si>
  <si>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</si>
  <si>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</si>
  <si>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</si>
  <si>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</si>
  <si>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</si>
  <si>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</si>
  <si>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</si>
  <si>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</si>
  <si>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</si>
  <si>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</si>
  <si>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</si>
  <si>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</si>
  <si>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</si>
  <si>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</si>
  <si>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</si>
  <si>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</si>
  <si>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</si>
  <si>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</si>
  <si>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</si>
  <si>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</si>
  <si>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</si>
  <si>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</si>
  <si>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</si>
  <si>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</si>
  <si>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</si>
  <si>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</si>
  <si>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</si>
  <si>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</si>
  <si>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</si>
  <si>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</si>
  <si>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</si>
  <si>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</si>
  <si>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</si>
  <si>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</si>
  <si>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</si>
  <si>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</si>
  <si>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</si>
  <si>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</si>
  <si>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</si>
  <si>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</si>
  <si>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</si>
  <si>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</si>
  <si>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</si>
  <si>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</si>
  <si>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</si>
  <si>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</si>
  <si>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</si>
  <si>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</si>
  <si>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</si>
  <si>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</si>
  <si>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</si>
  <si>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</si>
  <si>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</si>
  <si>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</si>
  <si>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</si>
  <si>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</si>
  <si>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</si>
  <si>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</si>
  <si>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</si>
  <si>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</si>
  <si>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</si>
  <si>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</si>
  <si>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</si>
  <si>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</si>
  <si>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</si>
  <si>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</si>
  <si>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</si>
  <si>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</si>
  <si>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</si>
  <si>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</si>
  <si>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</si>
  <si>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</si>
  <si>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</si>
  <si>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</si>
  <si>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</si>
  <si>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</si>
  <si>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</si>
  <si>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</si>
  <si>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</si>
  <si>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</si>
  <si>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</si>
  <si>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</si>
  <si>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</si>
  <si>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</si>
  <si>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</si>
  <si>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</si>
  <si>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</si>
  <si>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</si>
  <si>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</si>
  <si>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</si>
  <si>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</si>
  <si>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</si>
  <si>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</si>
  <si>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</si>
  <si>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</si>
  <si>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</si>
  <si>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</si>
  <si>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</si>
  <si>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</si>
  <si>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</si>
  <si>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</si>
  <si>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</si>
  <si>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</si>
  <si>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</si>
  <si>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</si>
  <si>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</si>
  <si>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</si>
  <si>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</si>
  <si>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</si>
  <si>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</si>
  <si>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</si>
  <si>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</si>
  <si>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</si>
  <si>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</si>
  <si>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</si>
  <si>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</si>
  <si>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</si>
  <si>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</si>
  <si>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</si>
  <si>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</si>
  <si>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</si>
  <si>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</si>
  <si>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</si>
  <si>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</si>
  <si>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</si>
  <si>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</si>
  <si>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</si>
  <si>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</si>
  <si>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</si>
  <si>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</si>
  <si>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</si>
  <si>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</si>
  <si>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</si>
  <si>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</si>
  <si>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</si>
  <si>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</si>
  <si>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</si>
  <si>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</si>
  <si>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</si>
  <si>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</si>
  <si>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</si>
  <si>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</si>
  <si>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</si>
  <si>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</si>
  <si>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</si>
  <si>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</si>
  <si>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</si>
  <si>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</si>
  <si>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</si>
  <si>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</si>
  <si>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</si>
  <si>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</si>
  <si>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</si>
  <si>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</si>
  <si>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</si>
  <si>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</si>
  <si>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</si>
  <si>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</si>
  <si>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</si>
  <si>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</si>
  <si>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</si>
  <si>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</si>
  <si>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</si>
  <si>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</si>
  <si>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</si>
  <si>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</si>
  <si>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</si>
  <si>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</si>
  <si>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</si>
  <si>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</si>
  <si>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</si>
  <si>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</si>
  <si>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</si>
  <si>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</si>
  <si>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</si>
  <si>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</si>
  <si>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</si>
  <si>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</si>
  <si>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</si>
  <si>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</si>
  <si>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</si>
  <si>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</si>
  <si>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</si>
  <si>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</si>
  <si>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</si>
  <si>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</si>
  <si>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</si>
  <si>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</si>
  <si>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</si>
  <si>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</si>
  <si>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</si>
  <si>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</si>
  <si>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</si>
  <si>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</si>
  <si>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</si>
  <si>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</si>
  <si>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</si>
  <si>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</si>
  <si>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</si>
  <si>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</si>
  <si>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</si>
  <si>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</si>
  <si>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</si>
  <si>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</si>
  <si>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</si>
  <si>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</si>
  <si>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</si>
  <si>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</si>
  <si>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</si>
  <si>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</si>
  <si>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</si>
  <si>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</si>
  <si>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</si>
  <si>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</si>
  <si>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</si>
  <si>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</si>
  <si>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</si>
  <si>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</si>
  <si>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</si>
  <si>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</si>
  <si>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</si>
  <si>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</si>
  <si>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</si>
  <si>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</si>
  <si>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</si>
  <si>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</si>
  <si>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</si>
  <si>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</si>
  <si>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</si>
  <si>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</si>
  <si>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</si>
  <si>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</si>
  <si>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</si>
  <si>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</si>
  <si>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</si>
  <si>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</si>
  <si>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</si>
  <si>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</si>
  <si>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</si>
  <si>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</si>
  <si>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</si>
  <si>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</si>
  <si>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</si>
  <si>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</si>
  <si>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</si>
  <si>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</si>
  <si>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</si>
  <si>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</si>
  <si>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</si>
  <si>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</si>
  <si>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</si>
  <si>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</si>
  <si>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</si>
  <si>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</si>
  <si>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</si>
  <si>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</si>
  <si>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</si>
  <si>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</si>
  <si>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</si>
  <si>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</si>
  <si>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</si>
  <si>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</si>
  <si>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</si>
  <si>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</si>
  <si>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</si>
  <si>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</si>
  <si>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</si>
  <si>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</si>
  <si>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</si>
  <si>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</si>
  <si>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</si>
  <si>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</si>
  <si>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</si>
  <si>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</si>
  <si>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</si>
  <si>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</si>
  <si>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</si>
  <si>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</si>
  <si>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</si>
  <si>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</si>
  <si>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</si>
  <si>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</si>
  <si>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</si>
  <si>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</si>
  <si>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</si>
  <si>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</si>
  <si>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</si>
  <si>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</si>
  <si>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</si>
  <si>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</si>
  <si>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</si>
  <si>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</si>
  <si>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</si>
  <si>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</si>
  <si>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</si>
  <si>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</si>
  <si>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</si>
  <si>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</si>
  <si>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</si>
  <si>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</si>
  <si>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</si>
  <si>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</si>
  <si>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</si>
  <si>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</si>
  <si>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</si>
  <si>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</si>
  <si>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</si>
  <si>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</si>
  <si>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</si>
  <si>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</si>
  <si>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</si>
  <si>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</si>
  <si>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</si>
  <si>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</si>
  <si>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</si>
  <si>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</si>
  <si>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</si>
  <si>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</si>
  <si>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</si>
  <si>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</si>
  <si>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</si>
  <si>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</si>
  <si>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</si>
  <si>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</si>
  <si>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</si>
  <si>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</si>
  <si>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</si>
  <si>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</si>
  <si>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</si>
  <si>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</si>
  <si>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</si>
  <si>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</si>
  <si>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</si>
  <si>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</si>
  <si>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</si>
  <si>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</si>
  <si>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</si>
  <si>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</si>
  <si>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</si>
  <si>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</si>
  <si>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</si>
  <si>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</si>
  <si>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</si>
  <si>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</si>
  <si>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</si>
  <si>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</si>
  <si>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</si>
  <si>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</si>
  <si>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</si>
  <si>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</si>
  <si>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</si>
  <si>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</si>
  <si>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</si>
  <si>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</si>
  <si>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</si>
  <si>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</si>
  <si>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</si>
  <si>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</si>
  <si>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</si>
  <si>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</si>
  <si>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</si>
  <si>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</si>
  <si>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</si>
  <si>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</si>
  <si>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</si>
  <si>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</si>
  <si>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</si>
  <si>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</si>
  <si>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</si>
  <si>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</si>
  <si>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</si>
  <si>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</si>
  <si>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</si>
  <si>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</si>
  <si>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</si>
  <si>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</si>
  <si>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</si>
  <si>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</si>
  <si>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</si>
  <si>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</si>
  <si>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</si>
  <si>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</si>
  <si>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</si>
  <si>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</si>
  <si>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</si>
  <si>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</si>
  <si>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</si>
  <si>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</si>
  <si>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</si>
  <si>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</si>
  <si>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</si>
  <si>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</si>
  <si>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</si>
  <si>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</si>
  <si>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</si>
  <si>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</si>
  <si>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</si>
  <si>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</si>
  <si>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</si>
  <si>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</si>
  <si>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</si>
  <si>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</si>
  <si>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</si>
  <si>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</si>
  <si>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</si>
  <si>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</si>
  <si>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</si>
  <si>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</si>
  <si>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</si>
  <si>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</si>
  <si>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</si>
  <si>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</si>
  <si>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</si>
  <si>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</si>
  <si>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</si>
  <si>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</si>
  <si>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</si>
  <si>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</si>
  <si>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</si>
  <si>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</si>
  <si>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</si>
  <si>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</si>
  <si>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</si>
  <si>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</si>
  <si>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</si>
  <si>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</si>
  <si>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</si>
  <si>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</si>
  <si>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</si>
  <si>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</si>
  <si>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</si>
  <si>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</si>
  <si>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</si>
  <si>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</si>
  <si>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</si>
  <si>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</si>
  <si>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</si>
  <si>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</si>
  <si>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</si>
  <si>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</si>
  <si>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</si>
  <si>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</si>
  <si>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</si>
  <si>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</si>
  <si>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</si>
  <si>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</si>
  <si>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</si>
  <si>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</si>
  <si>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</si>
  <si>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</si>
  <si>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</si>
  <si>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</si>
  <si>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</si>
  <si>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</si>
  <si>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</si>
  <si>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</si>
  <si>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</si>
  <si>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</si>
  <si>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</si>
  <si>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</si>
  <si>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</si>
  <si>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</si>
  <si>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</si>
  <si>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</si>
  <si>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</si>
  <si>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</si>
  <si>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</si>
  <si>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</si>
  <si>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</si>
  <si>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</si>
  <si>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</si>
  <si>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</si>
  <si>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</si>
  <si>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</si>
  <si>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</si>
  <si>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</si>
  <si>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</si>
  <si>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</si>
  <si>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</si>
  <si>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</si>
  <si>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</si>
  <si>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</si>
  <si>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</si>
  <si>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</si>
  <si>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</si>
  <si>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</si>
  <si>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</si>
  <si>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</si>
  <si>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</si>
  <si>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</si>
  <si>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</si>
  <si>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</si>
  <si>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</si>
  <si>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</si>
  <si>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</si>
  <si>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</si>
  <si>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</si>
  <si>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</si>
  <si>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</si>
  <si>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</si>
  <si>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</si>
  <si>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</si>
  <si>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</si>
  <si>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</si>
  <si>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</si>
  <si>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</si>
  <si>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</si>
  <si>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</si>
  <si>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</si>
  <si>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</si>
  <si>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</si>
  <si>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</si>
  <si>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</si>
  <si>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</si>
  <si>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</si>
  <si>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</si>
  <si>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</si>
  <si>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</si>
  <si>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</si>
  <si>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</si>
  <si>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</si>
  <si>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</si>
  <si>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</si>
  <si>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</si>
  <si>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</si>
  <si>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</si>
  <si>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</si>
  <si>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</si>
  <si>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</si>
  <si>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</si>
  <si>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</si>
  <si>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</si>
  <si>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</si>
  <si>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</si>
  <si>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</si>
  <si>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</si>
  <si>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</si>
  <si>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</si>
  <si>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</si>
  <si>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</si>
  <si>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</si>
  <si>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</si>
  <si>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</si>
  <si>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</si>
  <si>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</si>
  <si>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</si>
  <si>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</si>
  <si>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</si>
  <si>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</si>
  <si>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</si>
  <si>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</si>
  <si>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</si>
  <si>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</si>
  <si>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</si>
  <si>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</si>
  <si>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</si>
  <si>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</si>
  <si>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</si>
  <si>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</si>
  <si>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</si>
  <si>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</si>
  <si>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</si>
  <si>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</si>
  <si>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</si>
  <si>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</si>
  <si>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</si>
  <si>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</si>
  <si>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</si>
  <si>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</si>
  <si>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</si>
  <si>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</si>
  <si>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</si>
  <si>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</si>
  <si>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</si>
  <si>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</si>
  <si>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</si>
  <si>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</si>
  <si>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</si>
  <si>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</si>
  <si>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</si>
  <si>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</si>
  <si>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</si>
  <si>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</si>
  <si>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</si>
  <si>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</si>
  <si>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</si>
  <si>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</si>
  <si>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</si>
  <si>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</si>
  <si>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</si>
  <si>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</si>
  <si>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</si>
  <si>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</si>
  <si>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</si>
  <si>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</si>
  <si>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</si>
  <si>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</si>
  <si>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</si>
  <si>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</si>
  <si>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</si>
  <si>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</si>
  <si>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</si>
  <si>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</si>
  <si>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</si>
  <si>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</si>
  <si>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</si>
  <si>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</si>
  <si>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</si>
  <si>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</si>
  <si>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</si>
  <si>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</si>
  <si>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</si>
  <si>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</si>
  <si>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</si>
  <si>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</si>
  <si>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</si>
  <si>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</si>
  <si>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</si>
  <si>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</si>
  <si>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</si>
  <si>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</si>
  <si>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</si>
  <si>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</si>
  <si>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</si>
  <si>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</si>
  <si>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</si>
  <si>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</si>
  <si>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</si>
  <si>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</si>
  <si>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</si>
  <si>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</si>
  <si>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</si>
  <si>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</si>
  <si>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</si>
  <si>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</si>
  <si>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</si>
  <si>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</si>
  <si>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</si>
  <si>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</si>
  <si>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</si>
  <si>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</si>
  <si>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</si>
  <si>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</si>
  <si>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</si>
  <si>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</si>
  <si>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</si>
  <si>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</si>
  <si>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</si>
  <si>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</si>
  <si>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</si>
  <si>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</si>
  <si>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</si>
  <si>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</si>
  <si>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</si>
  <si>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</si>
  <si>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</si>
  <si>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</si>
  <si>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</si>
  <si>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</si>
  <si>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</si>
  <si>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</si>
  <si>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</si>
  <si>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</si>
  <si>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</si>
  <si>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</si>
  <si>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</si>
  <si>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</si>
  <si>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</si>
  <si>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</si>
  <si>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</si>
  <si>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</si>
  <si>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</si>
  <si>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</si>
  <si>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</si>
  <si>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</si>
  <si>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</si>
  <si>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</si>
  <si>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</si>
  <si>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</si>
  <si>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</si>
  <si>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</si>
  <si>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</si>
  <si>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</si>
  <si>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</si>
  <si>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</si>
  <si>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</si>
  <si>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</si>
  <si>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</si>
  <si>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</si>
  <si>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</si>
  <si>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</si>
  <si>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</si>
  <si>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</si>
  <si>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</si>
  <si>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</si>
  <si>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</si>
  <si>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</si>
  <si>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</si>
  <si>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</si>
  <si>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</si>
  <si>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</si>
  <si>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</si>
  <si>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</si>
  <si>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</si>
  <si>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</si>
  <si>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</si>
  <si>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</si>
  <si>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</si>
  <si>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</si>
  <si>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</si>
  <si>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</si>
  <si>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</si>
  <si>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</si>
  <si>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</si>
  <si>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</si>
  <si>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</si>
  <si>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</si>
  <si>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</si>
  <si>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</si>
  <si>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</si>
  <si>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</si>
  <si>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</si>
  <si>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</si>
  <si>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</si>
  <si>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</si>
  <si>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</si>
  <si>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</si>
  <si>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</si>
  <si>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</si>
  <si>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</si>
  <si>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</si>
  <si>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</si>
  <si>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</si>
  <si>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</si>
  <si>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</si>
  <si>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</si>
  <si>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</si>
  <si>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</si>
  <si>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</si>
  <si>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</si>
  <si>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</si>
  <si>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</si>
  <si>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</si>
  <si>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</si>
  <si>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</si>
  <si>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</si>
  <si>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</si>
  <si>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</si>
  <si>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</si>
  <si>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</si>
  <si>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</si>
  <si>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</si>
  <si>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</si>
  <si>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</si>
  <si>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</si>
  <si>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</si>
  <si>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</si>
  <si>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</si>
  <si>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</si>
  <si>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</si>
  <si>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</si>
  <si>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</si>
  <si>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</si>
  <si>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</si>
  <si>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</si>
  <si>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</si>
  <si>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</si>
  <si>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</si>
  <si>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</si>
  <si>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</si>
  <si>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</si>
  <si>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</si>
  <si>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</si>
  <si>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</si>
  <si>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</si>
  <si>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</si>
  <si>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</si>
  <si>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</si>
  <si>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</si>
  <si>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</si>
  <si>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</si>
  <si>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</si>
  <si>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</si>
  <si>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</si>
  <si>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</si>
  <si>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</si>
  <si>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</si>
  <si>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</si>
  <si>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</si>
  <si>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</si>
  <si>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</si>
  <si>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</si>
  <si>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</si>
  <si>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</si>
  <si>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</si>
  <si>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</si>
  <si>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</si>
  <si>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</si>
  <si>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</si>
  <si>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</si>
  <si>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</si>
  <si>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</si>
  <si>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</si>
  <si>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</si>
  <si>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</si>
  <si>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</si>
  <si>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</si>
  <si>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</si>
  <si>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</si>
  <si>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</si>
  <si>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</si>
  <si>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</si>
  <si>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</si>
  <si>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</si>
  <si>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</si>
  <si>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</si>
  <si>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</si>
  <si>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</si>
  <si>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</si>
  <si>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</si>
  <si>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</si>
  <si>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</si>
  <si>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</si>
  <si>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</si>
  <si>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</si>
  <si>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</si>
  <si>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</si>
  <si>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</si>
  <si>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</si>
  <si>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</si>
  <si>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</si>
  <si>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</si>
  <si>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</si>
  <si>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</si>
  <si>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</si>
  <si>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</si>
  <si>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</si>
  <si>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</si>
  <si>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</si>
  <si>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</si>
  <si>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</si>
  <si>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</si>
  <si>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</si>
  <si>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</si>
  <si>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</si>
  <si>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</si>
  <si>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</si>
  <si>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</si>
  <si>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</si>
  <si>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</si>
  <si>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</si>
  <si>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</si>
  <si>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</si>
  <si>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</si>
  <si>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</si>
  <si>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</si>
  <si>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</si>
  <si>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</si>
  <si>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</si>
  <si>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</si>
  <si>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</si>
  <si>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</si>
  <si>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</si>
  <si>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</si>
  <si>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</si>
  <si>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</si>
  <si>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</si>
  <si>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</si>
  <si>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</si>
  <si>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</si>
  <si>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</si>
  <si>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</si>
  <si>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</si>
  <si>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</si>
  <si>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</si>
  <si>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</si>
  <si>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</si>
  <si>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</si>
  <si>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</si>
  <si>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</si>
  <si>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</si>
  <si>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</si>
  <si>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</si>
  <si>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</si>
  <si>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</si>
  <si>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</si>
  <si>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</si>
  <si>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</si>
  <si>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</si>
  <si>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</si>
  <si>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</si>
  <si>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</si>
  <si>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</si>
  <si>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</si>
  <si>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</si>
  <si>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</si>
  <si>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</si>
  <si>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</si>
  <si>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</si>
  <si>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</si>
  <si>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</si>
  <si>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</si>
  <si>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</si>
  <si>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</si>
  <si>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</si>
  <si>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</si>
  <si>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</si>
  <si>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</si>
  <si>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</si>
  <si>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</si>
  <si>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</si>
  <si>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</si>
  <si>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</si>
  <si>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</si>
  <si>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</si>
  <si>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</si>
  <si>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</si>
  <si>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</si>
  <si>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</si>
  <si>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</si>
  <si>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</si>
  <si>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</si>
  <si>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</si>
  <si>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</si>
  <si>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</si>
  <si>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</si>
  <si>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</si>
  <si>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</si>
  <si>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</si>
  <si>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</si>
  <si>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</si>
  <si>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</si>
  <si>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</si>
  <si>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</si>
  <si>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</si>
  <si>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</si>
  <si>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</si>
  <si>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</si>
  <si>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</si>
  <si>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</si>
  <si>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</si>
  <si>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</si>
  <si>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</si>
  <si>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</si>
  <si>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</si>
  <si>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</si>
  <si>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</si>
  <si>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</si>
  <si>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</si>
  <si>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</si>
  <si>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</si>
  <si>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</si>
  <si>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</si>
  <si>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</si>
  <si>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</si>
  <si>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</si>
  <si>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</si>
  <si>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</si>
  <si>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</si>
  <si>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</si>
  <si>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</si>
  <si>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</si>
  <si>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</si>
  <si>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</si>
  <si>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</si>
  <si>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</si>
  <si>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</si>
  <si>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</si>
  <si>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</si>
  <si>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</si>
  <si>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</si>
  <si>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</si>
  <si>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</si>
  <si>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</si>
  <si>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</si>
  <si>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</si>
  <si>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</si>
  <si>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</si>
  <si>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</si>
  <si>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</si>
  <si>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</si>
  <si>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</si>
  <si>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</si>
  <si>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</si>
  <si>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</si>
  <si>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</si>
  <si>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</si>
  <si>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</si>
  <si>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</si>
  <si>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</si>
  <si>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</si>
  <si>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</si>
  <si>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</si>
  <si>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</si>
  <si>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</si>
  <si>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</si>
  <si>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</si>
  <si>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</si>
  <si>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</si>
  <si>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</si>
  <si>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</si>
  <si>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</si>
  <si>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</si>
  <si>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</si>
  <si>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</si>
  <si>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</si>
  <si>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</si>
  <si>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</si>
  <si>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</si>
  <si>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</si>
  <si>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</si>
  <si>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</si>
  <si>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</si>
  <si>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</si>
  <si>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</si>
  <si>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</si>
  <si>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</si>
  <si>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</si>
  <si>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</si>
  <si>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</si>
  <si>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</si>
  <si>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</si>
  <si>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</si>
  <si>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</si>
  <si>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</si>
  <si>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</si>
  <si>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</si>
  <si>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</si>
  <si>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</si>
  <si>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</si>
  <si>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</si>
  <si>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</si>
  <si>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</si>
  <si>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</si>
  <si>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</si>
  <si>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</si>
  <si>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</si>
  <si>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</si>
  <si>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</si>
  <si>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</si>
  <si>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</si>
  <si>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</si>
  <si>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</si>
  <si>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</si>
  <si>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</si>
  <si>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</si>
  <si>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</si>
  <si>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</si>
  <si>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</si>
  <si>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</si>
  <si>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</si>
  <si>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</si>
  <si>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</si>
  <si>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</si>
  <si>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</si>
  <si>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</si>
  <si>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</si>
  <si>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</si>
  <si>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</si>
  <si>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</si>
  <si>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</si>
  <si>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</si>
  <si>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</si>
  <si>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</si>
  <si>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</si>
  <si>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</si>
  <si>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</si>
  <si>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</si>
  <si>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</si>
  <si>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</si>
  <si>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</si>
  <si>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</si>
  <si>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</si>
  <si>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</si>
  <si>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</si>
  <si>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</si>
  <si>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</si>
  <si>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</si>
  <si>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</si>
  <si>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</si>
  <si>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</si>
  <si>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</si>
  <si>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</si>
  <si>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</si>
  <si>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</si>
  <si>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</si>
  <si>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</si>
  <si>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</si>
  <si>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</si>
  <si>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</si>
  <si>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</si>
  <si>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</si>
  <si>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</si>
  <si>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</si>
  <si>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</si>
  <si>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</si>
  <si>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</si>
  <si>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</si>
  <si>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</si>
  <si>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</si>
  <si>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</si>
  <si>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</si>
  <si>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</si>
  <si>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</si>
  <si>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</si>
  <si>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</si>
  <si>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</si>
  <si>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</si>
  <si>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</si>
  <si>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</si>
  <si>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</si>
  <si>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</si>
  <si>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</si>
  <si>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</si>
  <si>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</si>
  <si>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</si>
  <si>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</si>
  <si>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</si>
  <si>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</si>
  <si>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</si>
  <si>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</si>
  <si>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</si>
  <si>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</si>
  <si>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</si>
  <si>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</si>
  <si>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</si>
  <si>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</si>
  <si>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</si>
  <si>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</si>
  <si>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</si>
  <si>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</si>
  <si>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</si>
  <si>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</si>
  <si>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</si>
  <si>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</si>
  <si>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</si>
  <si>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</si>
  <si>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</si>
  <si>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</si>
  <si>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</si>
  <si>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</si>
  <si>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</si>
  <si>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</si>
  <si>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</si>
  <si>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</si>
  <si>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</si>
  <si>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</si>
  <si>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</si>
  <si>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</si>
  <si>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</si>
  <si>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</si>
  <si>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</si>
  <si>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</si>
  <si>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</si>
  <si>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</si>
  <si>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</si>
  <si>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</si>
  <si>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</si>
  <si>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</si>
  <si>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</si>
  <si>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</si>
  <si>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</si>
  <si>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</si>
  <si>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</si>
  <si>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</si>
  <si>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</si>
  <si>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</si>
  <si>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</si>
  <si>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</si>
  <si>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</si>
  <si>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</si>
  <si>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</si>
  <si>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</si>
  <si>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</si>
  <si>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</si>
  <si>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</si>
  <si>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</si>
  <si>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</si>
  <si>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</si>
  <si>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</si>
  <si>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</si>
  <si>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</si>
  <si>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</si>
  <si>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</si>
  <si>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</si>
  <si>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</si>
  <si>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</si>
  <si>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</si>
  <si>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</si>
  <si>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</si>
  <si>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</si>
  <si>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</si>
  <si>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</si>
  <si>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</si>
  <si>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</si>
  <si>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</si>
  <si>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</si>
  <si>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</si>
  <si>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</si>
  <si>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</si>
  <si>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</si>
  <si>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</si>
  <si>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</si>
  <si>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</si>
  <si>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</si>
  <si>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</si>
  <si>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</si>
  <si>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</si>
  <si>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</si>
  <si>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</si>
  <si>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</si>
  <si>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</si>
  <si>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</si>
  <si>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</si>
  <si>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</si>
  <si>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</si>
  <si>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</si>
  <si>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</si>
  <si>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</si>
  <si>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</si>
  <si>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</si>
  <si>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</si>
  <si>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</si>
  <si>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</si>
  <si>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</si>
  <si>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</si>
  <si>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</si>
  <si>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</si>
  <si>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</si>
  <si>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</si>
  <si>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</si>
  <si>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</si>
  <si>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</si>
  <si>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</si>
  <si>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</si>
  <si>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</si>
  <si>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</si>
  <si>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</si>
  <si>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</si>
  <si>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</si>
  <si>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</si>
  <si>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</si>
  <si>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</si>
  <si>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</si>
  <si>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</si>
  <si>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</si>
  <si>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</si>
  <si>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</si>
  <si>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</si>
  <si>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</si>
  <si>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</si>
  <si>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</si>
  <si>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</si>
  <si>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</si>
  <si>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</si>
  <si>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</si>
  <si>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</si>
  <si>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</si>
  <si>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</si>
  <si>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</si>
  <si>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</si>
  <si>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</si>
  <si>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</si>
  <si>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</si>
  <si>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</si>
  <si>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</si>
  <si>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</si>
  <si>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</si>
  <si>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</si>
  <si>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</si>
  <si>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</si>
  <si>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</si>
  <si>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</si>
  <si>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</si>
  <si>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</si>
  <si>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</si>
  <si>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</si>
  <si>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</si>
  <si>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</si>
  <si>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</si>
  <si>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</si>
  <si>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</si>
  <si>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</si>
  <si>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</si>
  <si>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</si>
  <si>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</si>
  <si>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</si>
  <si>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</si>
  <si>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</si>
  <si>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</si>
  <si>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</si>
  <si>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</si>
  <si>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</si>
  <si>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</si>
  <si>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</si>
  <si>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</si>
  <si>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</si>
  <si>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</si>
  <si>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</si>
  <si>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</si>
  <si>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</si>
  <si>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</si>
  <si>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</si>
  <si>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</si>
  <si>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</si>
  <si>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</si>
  <si>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</si>
  <si>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</si>
  <si>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</si>
  <si>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</si>
  <si>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</si>
  <si>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</si>
  <si>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</si>
  <si>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</si>
  <si>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</si>
  <si>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</si>
  <si>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</si>
  <si>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</si>
  <si>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</si>
  <si>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</si>
  <si>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</si>
  <si>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</si>
  <si>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</si>
  <si>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</si>
  <si>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</si>
  <si>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</si>
  <si>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</si>
  <si>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</si>
  <si>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</si>
  <si>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</si>
  <si>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</si>
  <si>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</si>
  <si>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</si>
  <si>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</si>
  <si>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</si>
  <si>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</si>
  <si>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</si>
  <si>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</si>
  <si>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</si>
  <si>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</si>
  <si>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</si>
  <si>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</si>
  <si>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</si>
  <si>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</si>
  <si>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</si>
  <si>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</si>
  <si>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</si>
  <si>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</si>
  <si>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</si>
  <si>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</si>
  <si>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</si>
  <si>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</si>
  <si>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</si>
  <si>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</si>
  <si>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</si>
  <si>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</si>
  <si>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</si>
  <si>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</si>
  <si>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</si>
  <si>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</si>
  <si>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</si>
  <si>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</si>
  <si>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</si>
  <si>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</si>
  <si>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</si>
  <si>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</si>
  <si>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</si>
  <si>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</si>
  <si>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</si>
  <si>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</si>
  <si>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</si>
  <si>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</si>
  <si>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</si>
  <si>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</si>
  <si>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</si>
  <si>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</si>
  <si>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</si>
  <si>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</si>
  <si>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</si>
  <si>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</si>
  <si>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</si>
  <si>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</si>
  <si>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</si>
  <si>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</si>
  <si>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</si>
  <si>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</si>
  <si>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</si>
  <si>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</si>
  <si>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</si>
  <si>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</si>
  <si>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</si>
  <si>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</si>
  <si>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</si>
  <si>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</si>
  <si>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</si>
  <si>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</si>
  <si>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</si>
  <si>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</si>
  <si>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</si>
  <si>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</si>
  <si>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</si>
  <si>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</si>
  <si>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</si>
  <si>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</si>
  <si>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</si>
  <si>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</si>
  <si>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</si>
  <si>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</si>
  <si>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</si>
  <si>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</si>
  <si>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</si>
  <si>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</si>
  <si>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</si>
  <si>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</si>
  <si>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</si>
  <si>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</si>
  <si>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</si>
  <si>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</si>
  <si>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</si>
  <si>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</si>
  <si>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</si>
  <si>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</si>
  <si>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</si>
  <si>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</si>
  <si>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</si>
  <si>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</si>
  <si>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</si>
  <si>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</si>
  <si>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</si>
  <si>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</si>
  <si>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</si>
  <si>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</si>
  <si>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</si>
  <si>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</si>
  <si>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</si>
  <si>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</si>
  <si>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</si>
  <si>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</si>
  <si>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</si>
  <si>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</si>
  <si>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</si>
  <si>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</si>
  <si>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</si>
  <si>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</si>
  <si>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</si>
  <si>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</si>
  <si>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</si>
  <si>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</si>
  <si>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</si>
  <si>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</si>
  <si>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</si>
  <si>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</si>
  <si>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</si>
  <si>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</si>
  <si>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</si>
  <si>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</si>
  <si>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</si>
  <si>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</si>
  <si>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</si>
  <si>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</si>
  <si>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</si>
  <si>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</si>
  <si>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</si>
  <si>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</si>
  <si>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</si>
  <si>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</si>
  <si>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</si>
  <si>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</si>
  <si>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</si>
  <si>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</si>
  <si>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</si>
  <si>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</si>
  <si>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</si>
  <si>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</si>
  <si>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</si>
  <si>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</si>
  <si>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</si>
  <si>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</si>
  <si>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</si>
  <si>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</si>
  <si>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</si>
  <si>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</si>
  <si>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</si>
  <si>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</si>
  <si>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</si>
  <si>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</si>
  <si>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</si>
  <si>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</si>
  <si>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</si>
  <si>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</si>
  <si>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</si>
  <si>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</si>
  <si>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</si>
  <si>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</si>
  <si>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</si>
  <si>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</si>
  <si>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</si>
  <si>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</si>
  <si>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</si>
  <si>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</si>
  <si>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</si>
  <si>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</si>
  <si>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</si>
  <si>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</si>
  <si>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</si>
  <si>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</si>
  <si>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</si>
  <si>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</si>
  <si>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</si>
  <si>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</si>
  <si>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</si>
  <si>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</si>
  <si>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</si>
  <si>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</si>
  <si>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</si>
  <si>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</si>
  <si>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</si>
  <si>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</si>
  <si>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</si>
  <si>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</si>
  <si>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</si>
  <si>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</si>
  <si>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</si>
  <si>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</si>
  <si>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</si>
  <si>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</si>
  <si>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</si>
  <si>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</si>
  <si>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</si>
  <si>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</si>
  <si>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</si>
  <si>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</si>
  <si>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</si>
  <si>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</si>
  <si>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</si>
  <si>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</si>
  <si>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</si>
  <si>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</si>
  <si>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</si>
  <si>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</si>
  <si>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</si>
  <si>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</si>
  <si>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</si>
  <si>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</si>
  <si>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</si>
  <si>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</si>
  <si>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</si>
  <si>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</si>
  <si>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</si>
  <si>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</si>
  <si>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</si>
  <si>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</si>
  <si>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</si>
  <si>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</si>
  <si>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</si>
  <si>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</si>
  <si>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</si>
  <si>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</si>
  <si>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</si>
  <si>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</si>
  <si>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</si>
  <si>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</si>
  <si>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</si>
  <si>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</si>
  <si>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</si>
  <si>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</si>
  <si>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</si>
  <si>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</si>
  <si>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</si>
  <si>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</si>
  <si>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</si>
  <si>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</si>
  <si>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</si>
  <si>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</si>
  <si>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</si>
  <si>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</si>
  <si>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</si>
  <si>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</si>
  <si>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</si>
  <si>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</si>
  <si>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</si>
  <si>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</si>
  <si>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</si>
  <si>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</si>
  <si>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</si>
  <si>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</si>
  <si>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</si>
  <si>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</si>
  <si>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</si>
  <si>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</si>
  <si>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</si>
  <si>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</si>
  <si>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</si>
  <si>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</si>
  <si>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</si>
  <si>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</si>
  <si>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</si>
  <si>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</si>
  <si>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</si>
  <si>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</si>
  <si>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</si>
  <si>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</si>
  <si>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</si>
  <si>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</si>
  <si>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</si>
  <si>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</si>
  <si>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</si>
  <si>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</si>
  <si>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</si>
  <si>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</si>
  <si>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</si>
  <si>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</si>
  <si>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</si>
  <si>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</si>
  <si>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</si>
  <si>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</si>
  <si>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</si>
  <si>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</si>
  <si>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</si>
  <si>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</si>
  <si>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</si>
  <si>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</si>
  <si>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</si>
  <si>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</si>
  <si>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</si>
  <si>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</si>
  <si>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</si>
  <si>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</si>
  <si>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</si>
  <si>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</si>
  <si>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</si>
  <si>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</si>
  <si>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</si>
  <si>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</si>
  <si>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</si>
  <si>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</si>
  <si>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</si>
  <si>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</si>
  <si>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</si>
  <si>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</si>
  <si>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</si>
  <si>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</si>
  <si>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</si>
  <si>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</si>
  <si>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</si>
  <si>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</si>
  <si>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</si>
  <si>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</si>
  <si>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</si>
  <si>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</si>
  <si>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</si>
  <si>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</si>
  <si>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</si>
  <si>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</si>
  <si>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</si>
  <si>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</si>
  <si>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</si>
  <si>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</si>
  <si>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</si>
  <si>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</si>
  <si>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</si>
  <si>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</si>
  <si>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</si>
  <si>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</si>
  <si>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</si>
  <si>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</si>
  <si>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</si>
  <si>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</si>
  <si>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</si>
  <si>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</si>
  <si>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</si>
  <si>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</si>
  <si>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</si>
  <si>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</si>
  <si>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</si>
  <si>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</si>
  <si>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</si>
  <si>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</si>
  <si>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</si>
  <si>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</si>
  <si>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</si>
  <si>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</si>
  <si>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</si>
  <si>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</si>
  <si>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</si>
  <si>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</si>
  <si>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</si>
  <si>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</si>
  <si>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</si>
  <si>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</si>
  <si>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</si>
  <si>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</si>
  <si>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</si>
  <si>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</si>
  <si>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</si>
  <si>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</si>
  <si>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</si>
  <si>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</si>
  <si>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</si>
  <si>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</si>
  <si>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</si>
  <si>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</si>
  <si>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</si>
  <si>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</si>
  <si>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</si>
  <si>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</si>
  <si>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</si>
  <si>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</si>
  <si>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</si>
  <si>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</si>
  <si>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</si>
  <si>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</si>
  <si>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</si>
  <si>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</si>
  <si>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</si>
  <si>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</si>
  <si>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</si>
  <si>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</si>
  <si>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</si>
  <si>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</si>
  <si>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</si>
  <si>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</si>
  <si>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</si>
  <si>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</si>
  <si>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</si>
  <si>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</si>
  <si>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</si>
  <si>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</si>
  <si>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</si>
  <si>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</si>
  <si>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</si>
  <si>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</si>
  <si>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</si>
  <si>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</si>
  <si>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</si>
  <si>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</si>
  <si>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</si>
  <si>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</si>
  <si>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</si>
  <si>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</si>
  <si>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</si>
  <si>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</si>
  <si>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</si>
  <si>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</si>
  <si>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</si>
  <si>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</si>
  <si>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</si>
  <si>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</si>
  <si>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</si>
  <si>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</si>
  <si>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</si>
  <si>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</si>
  <si>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</si>
  <si>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</si>
  <si>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</si>
  <si>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</si>
  <si>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</si>
  <si>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</si>
  <si>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</si>
  <si>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</si>
  <si>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</si>
  <si>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</si>
  <si>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</si>
  <si>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</si>
  <si>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</si>
  <si>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</si>
  <si>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</si>
  <si>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</si>
  <si>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</si>
  <si>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</si>
  <si>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</si>
  <si>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</si>
  <si>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</si>
  <si>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</si>
  <si>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</si>
  <si>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</si>
  <si>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</si>
  <si>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</si>
  <si>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</si>
  <si>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</si>
  <si>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</si>
  <si>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</si>
  <si>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</si>
  <si>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</si>
  <si>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</si>
  <si>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</si>
  <si>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</si>
  <si>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</si>
  <si>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</si>
  <si>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</si>
  <si>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</si>
  <si>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</si>
  <si>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</si>
  <si>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</si>
  <si>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</si>
  <si>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</si>
  <si>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</si>
  <si>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</si>
  <si>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</si>
  <si>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</si>
  <si>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</si>
  <si>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</si>
  <si>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</si>
  <si>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</si>
  <si>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</si>
  <si>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</si>
  <si>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</si>
  <si>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</si>
  <si>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</si>
  <si>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</si>
  <si>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</si>
  <si>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</si>
  <si>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</si>
  <si>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</si>
  <si>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</si>
  <si>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</si>
  <si>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</si>
  <si>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</si>
  <si>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</si>
  <si>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</si>
  <si>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</si>
  <si>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</si>
  <si>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</si>
  <si>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</si>
  <si>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</si>
  <si>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</si>
  <si>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</si>
  <si>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</si>
  <si>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</si>
  <si>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</si>
  <si>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</si>
  <si>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</si>
  <si>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</si>
  <si>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</si>
  <si>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</si>
  <si>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</si>
  <si>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</si>
  <si>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</si>
  <si>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</si>
  <si>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</si>
  <si>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</si>
  <si>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</si>
  <si>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</si>
  <si>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</si>
  <si>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</si>
  <si>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</si>
  <si>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</si>
  <si>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</si>
  <si>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</si>
  <si>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</si>
  <si>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</si>
  <si>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</si>
  <si>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</si>
  <si>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</si>
  <si>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</si>
  <si>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</si>
  <si>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</si>
  <si>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</si>
  <si>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</si>
  <si>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</si>
  <si>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</si>
  <si>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</si>
  <si>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</si>
  <si>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</si>
  <si>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</si>
  <si>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</si>
  <si>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</si>
  <si>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</si>
  <si>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</si>
  <si>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</si>
  <si>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</si>
  <si>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</si>
  <si>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</si>
  <si>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</si>
  <si>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</si>
  <si>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</si>
  <si>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</si>
  <si>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</si>
  <si>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</si>
  <si>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</si>
  <si>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</si>
  <si>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</si>
  <si>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</si>
  <si>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</si>
  <si>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</si>
  <si>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</si>
  <si>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</si>
  <si>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</si>
  <si>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</si>
  <si>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</si>
  <si>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</si>
  <si>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</si>
  <si>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</si>
  <si>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</si>
  <si>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</si>
  <si>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</si>
  <si>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</si>
  <si>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</si>
  <si>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</si>
  <si>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</si>
  <si>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</si>
  <si>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</si>
  <si>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</si>
  <si>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</si>
  <si>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</si>
  <si>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</si>
  <si>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</si>
  <si>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</si>
  <si>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</si>
  <si>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</si>
  <si>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</si>
  <si>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</si>
  <si>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</si>
  <si>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</si>
  <si>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</si>
  <si>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</si>
  <si>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</si>
  <si>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</si>
  <si>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</si>
  <si>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</si>
  <si>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</si>
  <si>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</si>
  <si>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</si>
  <si>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</si>
  <si>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</si>
  <si>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</si>
  <si>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</si>
  <si>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</si>
  <si>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</si>
  <si>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</si>
  <si>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</si>
  <si>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</si>
  <si>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</si>
  <si>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</si>
  <si>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</si>
  <si>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</si>
  <si>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</si>
  <si>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</si>
  <si>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</si>
  <si>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</si>
  <si>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</si>
  <si>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</si>
  <si>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</si>
  <si>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</si>
  <si>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</si>
  <si>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</si>
  <si>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</si>
  <si>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</si>
  <si>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</si>
  <si>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</si>
  <si>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</si>
  <si>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</si>
  <si>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</si>
  <si>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</si>
  <si>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</si>
  <si>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</si>
  <si>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</si>
  <si>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</si>
  <si>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</si>
  <si>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</si>
  <si>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</si>
  <si>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</si>
  <si>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</si>
  <si>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</si>
  <si>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</si>
  <si>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</si>
  <si>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</si>
  <si>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</si>
  <si>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</si>
  <si>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</si>
  <si>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</si>
  <si>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</si>
  <si>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</si>
  <si>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</si>
  <si>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</si>
  <si>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</si>
  <si>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</si>
  <si>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</si>
  <si>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</si>
  <si>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</si>
  <si>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</si>
  <si>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</si>
  <si>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</si>
  <si>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</si>
  <si>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</si>
  <si>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</si>
  <si>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</si>
  <si>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</si>
  <si>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</si>
  <si>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</si>
  <si>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</si>
  <si>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</si>
  <si>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</si>
  <si>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</si>
  <si>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</si>
  <si>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</si>
  <si>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</si>
  <si>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</si>
  <si>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</si>
  <si>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</si>
  <si>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</si>
  <si>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</si>
  <si>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</si>
  <si>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</si>
  <si>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</si>
  <si>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</si>
  <si>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</si>
  <si>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</si>
  <si>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</si>
  <si>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</si>
  <si>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</si>
  <si>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</si>
  <si>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</si>
  <si>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</si>
  <si>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</si>
  <si>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</si>
  <si>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</si>
  <si>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</si>
  <si>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</si>
  <si>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</si>
  <si>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</si>
  <si>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</si>
  <si>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</si>
  <si>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</si>
  <si>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</si>
  <si>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</si>
  <si>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</si>
  <si>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</si>
  <si>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</si>
  <si>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</si>
  <si>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</si>
  <si>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</si>
  <si>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</si>
  <si>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</si>
  <si>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</si>
  <si>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</si>
  <si>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</si>
  <si>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</si>
  <si>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</si>
  <si>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</si>
  <si>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</si>
  <si>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</si>
  <si>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</si>
  <si>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</si>
  <si>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</si>
  <si>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</si>
  <si>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</si>
  <si>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</si>
  <si>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</si>
  <si>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</si>
  <si>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</si>
  <si>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</si>
  <si>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</si>
  <si>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</si>
  <si>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</si>
  <si>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</si>
  <si>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</si>
  <si>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</si>
  <si>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</si>
  <si>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</si>
  <si>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</si>
  <si>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</si>
  <si>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</si>
  <si>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</si>
  <si>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</si>
  <si>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</si>
  <si>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</si>
  <si>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</si>
  <si>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</si>
  <si>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</si>
  <si>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</si>
  <si>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</si>
  <si>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</si>
  <si>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</si>
  <si>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</si>
  <si>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</si>
  <si>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</si>
  <si>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</si>
  <si>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</si>
  <si>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</si>
  <si>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</si>
  <si>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</si>
  <si>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</si>
  <si>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</si>
  <si>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</si>
  <si>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</si>
  <si>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</si>
  <si>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</si>
  <si>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</si>
  <si>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</si>
  <si>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</si>
  <si>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</si>
  <si>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</si>
  <si>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</si>
  <si>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</si>
  <si>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</si>
  <si>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</si>
  <si>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</si>
  <si>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</si>
  <si>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</si>
  <si>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</si>
  <si>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</si>
  <si>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</si>
  <si>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</si>
  <si>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</si>
  <si>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</si>
  <si>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</si>
  <si>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</si>
  <si>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</si>
  <si>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</si>
  <si>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</si>
  <si>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</si>
  <si>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</si>
  <si>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</si>
  <si>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</si>
  <si>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</si>
  <si>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</si>
  <si>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</si>
  <si>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</si>
  <si>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</si>
  <si>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</si>
  <si>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</si>
  <si>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</si>
  <si>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</si>
  <si>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</si>
  <si>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</si>
  <si>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</si>
  <si>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</si>
  <si>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</si>
  <si>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</si>
  <si>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</si>
  <si>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</si>
  <si>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</si>
  <si>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</si>
  <si>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</si>
  <si>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</si>
  <si>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</si>
  <si>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</si>
  <si>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</si>
  <si>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</si>
  <si>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</si>
  <si>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</si>
  <si>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</si>
  <si>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</si>
  <si>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</si>
  <si>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</si>
  <si>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</si>
  <si>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</si>
  <si>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</si>
  <si>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</si>
  <si>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</si>
  <si>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</si>
  <si>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</si>
  <si>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</si>
  <si>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</si>
  <si>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</si>
  <si>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</si>
  <si>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</si>
  <si>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</si>
  <si>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</si>
  <si>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</si>
  <si>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</si>
  <si>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</si>
  <si>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</si>
  <si>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</si>
  <si>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</si>
  <si>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</si>
  <si>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</si>
  <si>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</si>
  <si>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</si>
  <si>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</si>
  <si>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</si>
  <si>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</si>
  <si>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</si>
  <si>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</si>
  <si>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</si>
  <si>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</si>
  <si>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</si>
  <si>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</si>
  <si>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</si>
  <si>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</si>
  <si>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</si>
  <si>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</si>
  <si>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</si>
  <si>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</si>
  <si>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</si>
  <si>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</si>
  <si>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</si>
  <si>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</si>
  <si>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</si>
  <si>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</si>
  <si>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</si>
  <si>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</si>
  <si>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</si>
  <si>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</si>
  <si>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</si>
  <si>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</si>
  <si>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</si>
  <si>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</si>
  <si>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</si>
  <si>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</si>
  <si>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</si>
  <si>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</si>
  <si>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</si>
  <si>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</si>
  <si>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</si>
  <si>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</si>
  <si>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</si>
  <si>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</si>
  <si>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</si>
  <si>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</si>
  <si>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</si>
  <si>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</si>
  <si>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</si>
  <si>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</si>
  <si>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</si>
  <si>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</si>
  <si>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</si>
  <si>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</si>
  <si>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</si>
  <si>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</si>
  <si>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</si>
  <si>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</si>
  <si>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</si>
  <si>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</si>
  <si>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</si>
  <si>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</si>
  <si>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</si>
  <si>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</si>
  <si>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</si>
  <si>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</si>
  <si>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</si>
  <si>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</si>
  <si>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</si>
  <si>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</si>
  <si>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</si>
  <si>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</si>
  <si>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</si>
  <si>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</si>
  <si>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</si>
  <si>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</si>
  <si>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</si>
  <si>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</si>
  <si>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</si>
  <si>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</si>
  <si>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</si>
  <si>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</si>
  <si>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</si>
  <si>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</si>
  <si>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</si>
  <si>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</si>
  <si>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</si>
  <si>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</si>
  <si>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</si>
  <si>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</si>
  <si>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</si>
  <si>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</si>
  <si>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</si>
  <si>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</si>
  <si>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</si>
  <si>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</si>
  <si>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</si>
  <si>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</si>
  <si>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</si>
  <si>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</si>
  <si>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</si>
  <si>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</si>
  <si>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</si>
  <si>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</si>
  <si>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</si>
  <si>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</si>
  <si>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</si>
  <si>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</si>
  <si>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</si>
  <si>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</si>
  <si>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</si>
  <si>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</si>
  <si>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</si>
  <si>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</si>
  <si>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</si>
  <si>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</si>
  <si>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</si>
  <si>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</si>
  <si>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</si>
  <si>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</si>
  <si>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</si>
  <si>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</si>
  <si>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</si>
  <si>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</si>
  <si>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</si>
  <si>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</si>
  <si>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</si>
  <si>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</si>
  <si>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</si>
  <si>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</si>
  <si>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</si>
  <si>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</si>
  <si>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</si>
  <si>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</si>
  <si>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</si>
  <si>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</si>
  <si>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</si>
  <si>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</si>
  <si>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</si>
  <si>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</si>
  <si>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</si>
  <si>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</si>
  <si>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</si>
  <si>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</si>
  <si>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</si>
  <si>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</si>
  <si>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</si>
  <si>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</si>
  <si>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</si>
  <si>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</si>
  <si>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</si>
  <si>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</si>
  <si>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</si>
  <si>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</si>
  <si>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</si>
  <si>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</si>
  <si>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</si>
  <si>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</si>
  <si>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</si>
  <si>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</si>
  <si>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</si>
  <si>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</si>
  <si>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</si>
  <si>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</si>
  <si>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</si>
  <si>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</si>
  <si>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</si>
  <si>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</si>
  <si>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</si>
  <si>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</si>
  <si>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</si>
  <si>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</si>
  <si>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</si>
  <si>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</si>
  <si>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</si>
  <si>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</si>
  <si>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</si>
  <si>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</si>
  <si>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</si>
  <si>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</si>
  <si>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</si>
  <si>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</si>
  <si>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</si>
  <si>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</si>
  <si>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</si>
  <si>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</si>
  <si>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</si>
  <si>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</si>
  <si>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</si>
  <si>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</si>
  <si>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</si>
  <si>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</si>
  <si>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</si>
  <si>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</si>
  <si>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</si>
  <si>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</si>
  <si>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</si>
  <si>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</si>
  <si>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</si>
  <si>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</si>
  <si>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</si>
  <si>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</si>
  <si>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</si>
  <si>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</si>
  <si>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</si>
  <si>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</si>
  <si>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</si>
  <si>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</si>
  <si>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</si>
  <si>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</si>
  <si>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</si>
  <si>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</si>
  <si>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</si>
  <si>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</si>
  <si>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</si>
  <si>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</si>
  <si>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</si>
  <si>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</si>
  <si>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</si>
  <si>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</si>
  <si>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</si>
  <si>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</si>
  <si>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</si>
  <si>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</si>
  <si>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</si>
  <si>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</si>
  <si>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</si>
  <si>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</si>
  <si>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</si>
  <si>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</si>
  <si>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</si>
  <si>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</si>
  <si>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</si>
  <si>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</si>
  <si>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</si>
  <si>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</si>
  <si>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</si>
  <si>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</si>
  <si>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</si>
  <si>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</si>
  <si>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</si>
  <si>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</si>
  <si>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</si>
  <si>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</si>
  <si>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</si>
  <si>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</si>
  <si>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</si>
  <si>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</si>
  <si>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</si>
  <si>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</si>
  <si>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</si>
  <si>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</si>
  <si>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</si>
  <si>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</si>
  <si>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</si>
  <si>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</si>
  <si>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</si>
  <si>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</si>
  <si>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</si>
  <si>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</si>
  <si>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</si>
  <si>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</si>
  <si>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</si>
  <si>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</si>
  <si>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</si>
  <si>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</si>
  <si>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</si>
  <si>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</si>
  <si>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</si>
  <si>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</si>
  <si>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</si>
  <si>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</si>
  <si>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</si>
  <si>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</si>
  <si>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</si>
  <si>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</si>
  <si>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</si>
  <si>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</si>
  <si>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</si>
  <si>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</si>
  <si>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</si>
  <si>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</si>
  <si>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</si>
  <si>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</si>
  <si>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</si>
  <si>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</si>
  <si>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</si>
  <si>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</si>
  <si>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</si>
  <si>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</si>
  <si>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</si>
  <si>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</si>
  <si>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</si>
  <si>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</si>
  <si>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</si>
  <si>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</si>
  <si>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</si>
  <si>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</si>
  <si>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</si>
  <si>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</si>
  <si>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</si>
  <si>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</si>
  <si>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</si>
  <si>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</si>
  <si>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</si>
  <si>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</si>
  <si>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</si>
  <si>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</si>
  <si>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</si>
  <si>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</si>
  <si>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</si>
  <si>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</si>
  <si>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</si>
  <si>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</si>
  <si>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</si>
  <si>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</si>
  <si>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</si>
  <si>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</si>
  <si>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</si>
  <si>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</si>
  <si>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</si>
  <si>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</si>
  <si>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</si>
  <si>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</si>
  <si>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</si>
  <si>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</si>
  <si>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</si>
  <si>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</si>
  <si>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</si>
  <si>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</si>
  <si>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</si>
  <si>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</si>
  <si>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</si>
  <si>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</si>
  <si>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</si>
  <si>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</si>
  <si>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</si>
  <si>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</si>
  <si>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</si>
  <si>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</si>
  <si>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</si>
  <si>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</si>
  <si>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</si>
  <si>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</si>
  <si>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</si>
  <si>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</si>
  <si>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</si>
  <si>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</si>
  <si>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</si>
  <si>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</si>
  <si>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</si>
  <si>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</si>
  <si>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</si>
  <si>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</si>
  <si>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</si>
  <si>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</si>
  <si>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</si>
  <si>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</si>
  <si>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</si>
  <si>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</si>
  <si>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</si>
  <si>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</si>
  <si>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</si>
  <si>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</si>
  <si>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</si>
  <si>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</si>
  <si>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</si>
  <si>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</si>
  <si>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</si>
  <si>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</si>
  <si>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</si>
  <si>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</si>
  <si>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</si>
  <si>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</si>
  <si>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</si>
  <si>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</si>
  <si>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</si>
  <si>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</si>
  <si>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</si>
  <si>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</si>
  <si>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</si>
  <si>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</si>
  <si>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</si>
  <si>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</si>
  <si>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</si>
  <si>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</si>
  <si>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</si>
  <si>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</si>
  <si>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</si>
  <si>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</si>
  <si>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</si>
  <si>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</si>
  <si>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</si>
  <si>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</si>
  <si>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</si>
  <si>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</si>
  <si>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</si>
  <si>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</si>
  <si>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</si>
  <si>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</si>
  <si>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</si>
  <si>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</si>
  <si>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</si>
  <si>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</si>
  <si>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</si>
  <si>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</si>
  <si>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</si>
  <si>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</si>
  <si>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</si>
  <si>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</si>
  <si>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</si>
  <si>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</si>
  <si>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</si>
  <si>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</si>
  <si>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</si>
  <si>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</si>
  <si>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</si>
  <si>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</si>
  <si>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</si>
  <si>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</si>
  <si>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</si>
  <si>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</si>
  <si>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</si>
  <si>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</si>
  <si>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</si>
  <si>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</si>
  <si>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</si>
  <si>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</si>
  <si>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</si>
  <si>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</si>
  <si>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</si>
  <si>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</si>
  <si>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</si>
  <si>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</si>
  <si>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</si>
  <si>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</si>
  <si>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</si>
  <si>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</si>
  <si>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</si>
  <si>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</si>
  <si>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</si>
  <si>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</si>
  <si>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</si>
  <si>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</si>
  <si>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</si>
  <si>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</si>
  <si>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</si>
  <si>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</si>
  <si>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</si>
  <si>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</si>
  <si>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</si>
  <si>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</si>
  <si>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</si>
  <si>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</si>
  <si>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</si>
  <si>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</si>
  <si>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</si>
  <si>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</si>
  <si>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</si>
  <si>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</si>
  <si>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</si>
  <si>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</si>
  <si>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</si>
  <si>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</si>
  <si>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</si>
  <si>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</si>
  <si>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</si>
  <si>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</si>
  <si>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</si>
  <si>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</si>
  <si>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</si>
  <si>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</si>
  <si>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</si>
  <si>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</si>
  <si>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</si>
  <si>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</si>
  <si>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</si>
  <si>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</si>
  <si>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</si>
  <si>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</si>
  <si>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</si>
  <si>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</si>
  <si>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</si>
  <si>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</si>
  <si>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</si>
  <si>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</si>
  <si>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</si>
  <si>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</si>
  <si>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</si>
  <si>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</si>
  <si>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</si>
  <si>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</si>
  <si>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</si>
  <si>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</si>
  <si>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</si>
  <si>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</si>
  <si>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</si>
  <si>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</si>
  <si>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</si>
  <si>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</si>
  <si>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</si>
  <si>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</si>
  <si>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</si>
  <si>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</si>
  <si>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</si>
  <si>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</si>
  <si>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</si>
  <si>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</si>
  <si>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</si>
  <si>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</si>
  <si>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</si>
  <si>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</si>
  <si>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</si>
  <si>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</si>
  <si>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</si>
  <si>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</si>
  <si>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</si>
  <si>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</si>
  <si>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</si>
  <si>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</si>
  <si>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</si>
  <si>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</si>
  <si>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</si>
  <si>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</si>
  <si>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</si>
  <si>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</si>
  <si>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</si>
  <si>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</si>
  <si>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</si>
  <si>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</si>
  <si>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</si>
  <si>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</si>
  <si>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</si>
  <si>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</si>
  <si>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</si>
  <si>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</si>
  <si>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</si>
  <si>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</si>
  <si>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</si>
  <si>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</si>
  <si>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</si>
  <si>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</si>
  <si>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</si>
  <si>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</si>
  <si>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</si>
  <si>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</si>
  <si>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</si>
  <si>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</si>
  <si>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</si>
  <si>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</si>
  <si>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</si>
  <si>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</si>
  <si>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</si>
  <si>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</si>
  <si>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</si>
  <si>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</si>
  <si>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</si>
  <si>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</si>
  <si>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</si>
  <si>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</si>
  <si>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</si>
  <si>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</si>
  <si>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</si>
  <si>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</si>
  <si>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</si>
  <si>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</si>
  <si>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</si>
  <si>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</si>
  <si>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</si>
  <si>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</si>
  <si>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</si>
  <si>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</si>
  <si>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</si>
  <si>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</si>
  <si>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</si>
  <si>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</si>
  <si>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</si>
  <si>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</si>
  <si>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</si>
  <si>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</si>
  <si>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</si>
  <si>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</si>
  <si>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</si>
  <si>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</si>
  <si>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</si>
  <si>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</si>
  <si>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</si>
  <si>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</si>
  <si>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</si>
  <si>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</si>
  <si>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</si>
  <si>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</si>
  <si>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</si>
  <si>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</si>
  <si>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</si>
  <si>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</si>
  <si>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</si>
  <si>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</si>
  <si>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</si>
  <si>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</si>
  <si>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</si>
  <si>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</si>
  <si>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</si>
  <si>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</si>
  <si>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</si>
  <si>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</si>
  <si>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</si>
  <si>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</si>
  <si>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</si>
  <si>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</si>
  <si>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</si>
  <si>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</si>
  <si>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</si>
  <si>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</si>
  <si>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</si>
  <si>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</si>
  <si>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</si>
  <si>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</si>
  <si>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</si>
  <si>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</si>
  <si>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</si>
  <si>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</si>
  <si>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</si>
  <si>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</si>
  <si>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</si>
  <si>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</si>
  <si>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</si>
  <si>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</si>
  <si>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</si>
  <si>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</si>
  <si>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</si>
  <si>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</si>
  <si>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</si>
  <si>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</si>
  <si>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</si>
  <si>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</si>
  <si>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</si>
  <si>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</si>
  <si>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</si>
  <si>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</si>
  <si>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</si>
  <si>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</si>
  <si>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</si>
  <si>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</si>
  <si>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</si>
  <si>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</si>
  <si>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</si>
  <si>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</si>
  <si>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</si>
  <si>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</si>
  <si>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</si>
  <si>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</si>
  <si>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</si>
  <si>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</si>
  <si>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</si>
  <si>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</si>
  <si>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</si>
  <si>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</si>
  <si>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</si>
  <si>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</si>
  <si>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</si>
  <si>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</si>
  <si>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</si>
  <si>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</si>
  <si>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</si>
  <si>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</si>
  <si>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</si>
  <si>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</si>
  <si>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</si>
  <si>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</si>
  <si>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</si>
  <si>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</si>
  <si>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</si>
  <si>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</si>
  <si>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</si>
  <si>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</si>
  <si>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</si>
  <si>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</si>
  <si>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</si>
  <si>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</si>
  <si>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</si>
  <si>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</si>
  <si>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</si>
  <si>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</si>
  <si>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</si>
  <si>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</si>
  <si>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</si>
  <si>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</si>
  <si>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</si>
  <si>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</si>
  <si>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</si>
  <si>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</si>
  <si>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</si>
  <si>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</si>
  <si>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</si>
  <si>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</si>
  <si>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</si>
  <si>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</si>
  <si>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</si>
  <si>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</si>
  <si>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</si>
  <si>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</si>
  <si>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</si>
  <si>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</si>
  <si>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</si>
  <si>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</si>
  <si>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</si>
  <si>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</si>
  <si>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</si>
  <si>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</si>
  <si>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</si>
  <si>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</si>
  <si>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</si>
  <si>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</si>
  <si>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</si>
  <si>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</si>
  <si>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</si>
  <si>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</si>
  <si>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</si>
  <si>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</si>
  <si>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</si>
  <si>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</si>
  <si>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</si>
  <si>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</si>
  <si>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</si>
  <si>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</si>
  <si>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</si>
  <si>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</si>
  <si>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</si>
  <si>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</si>
  <si>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</si>
  <si>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</si>
  <si>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</si>
  <si>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</si>
  <si>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</si>
  <si>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</si>
  <si>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</si>
  <si>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</si>
  <si>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</si>
  <si>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</si>
  <si>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</si>
  <si>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</si>
  <si>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</si>
  <si>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</si>
  <si>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</si>
  <si>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</si>
  <si>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</si>
  <si>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</si>
  <si>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</si>
  <si>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</si>
  <si>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</si>
  <si>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</si>
  <si>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</si>
  <si>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</si>
  <si>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</si>
  <si>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</si>
  <si>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</si>
  <si>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</si>
  <si>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</si>
  <si>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</si>
  <si>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</si>
  <si>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</si>
  <si>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</si>
  <si>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</si>
  <si>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</si>
  <si>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</si>
  <si>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</si>
  <si>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</si>
  <si>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</si>
  <si>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</si>
  <si>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</si>
  <si>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</si>
  <si>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</si>
  <si>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</si>
  <si>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</si>
  <si>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</si>
  <si>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</si>
  <si>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</si>
  <si>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</si>
  <si>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</si>
  <si>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</si>
  <si>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</si>
  <si>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</si>
  <si>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</si>
  <si>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</si>
  <si>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</si>
  <si>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</si>
  <si>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</si>
  <si>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</si>
  <si>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</si>
  <si>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</si>
  <si>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</si>
  <si>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</si>
  <si>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</si>
  <si>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</si>
  <si>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</si>
  <si>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</si>
  <si>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</si>
  <si>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</si>
  <si>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</si>
  <si>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</si>
  <si>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</si>
  <si>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</si>
  <si>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</si>
  <si>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</si>
  <si>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</si>
  <si>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</si>
  <si>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</si>
  <si>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</si>
  <si>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</si>
  <si>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</si>
  <si>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</si>
  <si>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</si>
  <si>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</si>
  <si>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</si>
  <si>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</si>
  <si>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</si>
  <si>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</si>
  <si>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</si>
  <si>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</si>
  <si>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</si>
  <si>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</si>
  <si>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</si>
  <si>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</si>
  <si>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</si>
  <si>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</si>
  <si>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</si>
  <si>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</si>
  <si>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</si>
  <si>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</si>
  <si>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</si>
  <si>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</si>
  <si>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</si>
  <si>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</si>
  <si>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</si>
  <si>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</si>
  <si>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</si>
  <si>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</si>
  <si>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</si>
  <si>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</si>
  <si>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</si>
  <si>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</si>
  <si>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</si>
  <si>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</si>
  <si>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</si>
  <si>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</si>
  <si>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</si>
  <si>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</si>
  <si>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</si>
  <si>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</si>
  <si>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</si>
  <si>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</si>
  <si>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</si>
  <si>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</si>
  <si>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</si>
  <si>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</si>
  <si>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</si>
  <si>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</si>
  <si>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</si>
  <si>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</si>
  <si>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</si>
  <si>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</si>
  <si>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</si>
  <si>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</si>
  <si>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</si>
  <si>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</si>
  <si>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</si>
  <si>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</si>
  <si>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</si>
  <si>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</si>
  <si>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</si>
  <si>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</si>
  <si>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</si>
  <si>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</si>
  <si>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</si>
  <si>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</si>
  <si>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</si>
  <si>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</si>
  <si>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</si>
  <si>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</si>
  <si>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</si>
  <si>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</si>
  <si>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</si>
  <si>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</si>
  <si>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</si>
  <si>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</si>
  <si>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</si>
  <si>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</si>
  <si>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</si>
  <si>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</si>
  <si>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</si>
  <si>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</si>
  <si>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</si>
  <si>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</si>
  <si>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</si>
  <si>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</si>
  <si>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</si>
  <si>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</si>
  <si>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</si>
  <si>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</si>
  <si>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</si>
  <si>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</si>
  <si>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</si>
  <si>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</si>
  <si>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</si>
  <si>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</si>
  <si>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</si>
  <si>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</si>
  <si>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</si>
  <si>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</si>
  <si>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</si>
  <si>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</si>
  <si>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</si>
  <si>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</si>
  <si>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</si>
  <si>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</si>
  <si>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</si>
  <si>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</si>
  <si>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</si>
  <si>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</si>
  <si>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</si>
  <si>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</si>
  <si>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</si>
  <si>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</si>
  <si>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</si>
  <si>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</si>
  <si>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</si>
  <si>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</si>
  <si>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</si>
  <si>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</si>
  <si>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</si>
  <si>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</si>
  <si>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</si>
  <si>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</si>
  <si>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</si>
  <si>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</si>
  <si>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</si>
  <si>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</si>
  <si>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</si>
  <si>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</si>
  <si>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</si>
  <si>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</si>
  <si>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</si>
  <si>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</si>
  <si>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</si>
  <si>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</si>
  <si>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</si>
  <si>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</si>
  <si>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</si>
  <si>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</si>
  <si>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</si>
  <si>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</si>
  <si>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</si>
  <si>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</si>
  <si>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</si>
  <si>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</si>
  <si>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</si>
  <si>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</si>
  <si>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</si>
  <si>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</si>
  <si>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</si>
  <si>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</si>
  <si>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</si>
  <si>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</si>
  <si>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</si>
  <si>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</si>
  <si>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</si>
  <si>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</si>
  <si>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</si>
  <si>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</si>
  <si>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</si>
  <si>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</si>
  <si>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</si>
  <si>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</si>
  <si>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</si>
  <si>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</si>
  <si>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</si>
  <si>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</si>
  <si>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</si>
  <si>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</si>
  <si>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</si>
  <si>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</si>
  <si>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</si>
  <si>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</si>
  <si>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</si>
  <si>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</si>
  <si>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</si>
  <si>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</si>
  <si>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</si>
  <si>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</si>
  <si>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</si>
  <si>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</si>
  <si>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</si>
  <si>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</si>
  <si>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</si>
  <si>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</si>
  <si>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</si>
  <si>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</si>
  <si>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</si>
  <si>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</si>
  <si>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</si>
  <si>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</si>
  <si>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</si>
  <si>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</si>
  <si>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</si>
  <si>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</si>
  <si>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</si>
  <si>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</si>
  <si>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</si>
  <si>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</si>
  <si>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</si>
  <si>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</si>
  <si>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</si>
  <si>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</si>
  <si>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</si>
  <si>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</si>
  <si>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</si>
  <si>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</si>
  <si>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</si>
  <si>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</si>
  <si>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</si>
  <si>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</si>
  <si>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</si>
  <si>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</si>
  <si>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</si>
  <si>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</si>
  <si>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</si>
  <si>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</si>
  <si>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</si>
  <si>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</si>
  <si>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</si>
  <si>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</si>
  <si>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</si>
  <si>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</si>
  <si>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</si>
  <si>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</si>
  <si>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</si>
  <si>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</si>
  <si>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</si>
  <si>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</si>
  <si>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</si>
  <si>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</si>
  <si>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</si>
  <si>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</si>
  <si>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</si>
  <si>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</si>
  <si>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</si>
  <si>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</si>
  <si>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</si>
  <si>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</si>
  <si>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</si>
  <si>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</si>
  <si>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</si>
  <si>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</si>
  <si>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</si>
  <si>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</si>
  <si>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</si>
  <si>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</si>
  <si>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</si>
  <si>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</si>
  <si>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</si>
  <si>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</si>
  <si>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</si>
  <si>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</si>
  <si>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</si>
  <si>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</si>
  <si>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</si>
  <si>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</si>
  <si>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</si>
  <si>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</si>
  <si>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</si>
  <si>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</si>
  <si>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</si>
  <si>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</si>
  <si>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</si>
  <si>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</si>
  <si>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</si>
  <si>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</si>
  <si>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</si>
  <si>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</si>
  <si>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</si>
  <si>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</si>
  <si>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</si>
  <si>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</si>
  <si>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</si>
  <si>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</si>
  <si>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</si>
  <si>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</si>
  <si>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</si>
  <si>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</si>
  <si>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</si>
  <si>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</si>
  <si>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</si>
  <si>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</si>
  <si>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</si>
  <si>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</si>
  <si>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</si>
  <si>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</si>
  <si>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</si>
  <si>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</si>
  <si>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</si>
  <si>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</si>
  <si>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</si>
  <si>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</si>
  <si>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</si>
  <si>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</si>
  <si>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</si>
  <si>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</si>
  <si>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</si>
  <si>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</si>
  <si>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</si>
  <si>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</si>
  <si>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</si>
  <si>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</si>
  <si>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</si>
  <si>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</si>
  <si>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</si>
  <si>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</si>
  <si>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</si>
  <si>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</si>
  <si>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</si>
  <si>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</si>
  <si>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</si>
  <si>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</si>
  <si>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</si>
  <si>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</si>
  <si>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</si>
  <si>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</si>
  <si>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</si>
  <si>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</si>
  <si>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</si>
  <si>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</si>
  <si>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</si>
  <si>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</si>
  <si>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</si>
  <si>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</si>
  <si>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</si>
  <si>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</si>
  <si>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</si>
  <si>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</si>
  <si>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</si>
  <si>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</si>
  <si>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</si>
  <si>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</si>
  <si>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</si>
  <si>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</si>
  <si>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</si>
  <si>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</si>
  <si>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</si>
  <si>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</si>
  <si>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</si>
  <si>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</si>
  <si>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</si>
  <si>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</si>
  <si>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</si>
  <si>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</si>
  <si>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</si>
  <si>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</si>
  <si>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</si>
  <si>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</si>
  <si>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</si>
  <si>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</si>
  <si>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</si>
  <si>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</si>
  <si>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</si>
  <si>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</si>
  <si>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</si>
  <si>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</si>
  <si>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</si>
  <si>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</si>
  <si>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</si>
  <si>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</si>
  <si>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</si>
  <si>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</si>
  <si>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</si>
  <si>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</si>
  <si>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</si>
  <si>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</si>
  <si>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</si>
  <si>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</si>
  <si>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</si>
  <si>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</si>
  <si>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</si>
  <si>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</si>
  <si>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</si>
  <si>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</si>
  <si>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</si>
  <si>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</si>
  <si>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</si>
  <si>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</si>
  <si>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</si>
  <si>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</si>
  <si>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</si>
  <si>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</si>
  <si>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</si>
  <si>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</si>
  <si>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</si>
  <si>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</si>
  <si>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</si>
  <si>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</si>
  <si>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</si>
  <si>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</si>
  <si>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</si>
  <si>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</si>
  <si>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</si>
  <si>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</si>
  <si>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</si>
  <si>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</si>
  <si>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</si>
  <si>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</si>
  <si>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</si>
  <si>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</si>
  <si>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</si>
  <si>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</si>
  <si>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</si>
  <si>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</si>
  <si>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</si>
  <si>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</si>
  <si>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</si>
  <si>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</si>
  <si>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</si>
  <si>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</si>
  <si>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</si>
  <si>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</si>
  <si>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</si>
  <si>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</si>
  <si>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</si>
  <si>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</si>
  <si>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</si>
  <si>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</si>
  <si>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</si>
  <si>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</si>
  <si>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</si>
  <si>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</si>
  <si>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</si>
  <si>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</si>
  <si>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</si>
  <si>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</si>
  <si>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</si>
  <si>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</si>
  <si>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</si>
  <si>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</si>
  <si>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</si>
  <si>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</si>
  <si>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</si>
  <si>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</si>
  <si>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</si>
  <si>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</si>
  <si>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</si>
  <si>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</si>
  <si>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</si>
  <si>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</si>
  <si>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</si>
  <si>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</si>
  <si>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</si>
  <si>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</si>
  <si>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</si>
  <si>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</si>
  <si>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</si>
  <si>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</si>
  <si>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</si>
  <si>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</si>
  <si>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</si>
  <si>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</si>
  <si>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</si>
  <si>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</si>
  <si>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</si>
  <si>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</si>
  <si>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</si>
  <si>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</si>
  <si>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</si>
  <si>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</si>
  <si>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</si>
  <si>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</si>
  <si>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</si>
  <si>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</si>
  <si>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</si>
  <si>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</si>
  <si>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</si>
  <si>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</si>
  <si>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</si>
  <si>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</si>
  <si>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</si>
  <si>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</si>
  <si>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</si>
  <si>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</si>
  <si>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</si>
  <si>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</si>
  <si>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</si>
  <si>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</si>
  <si>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</si>
  <si>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</si>
  <si>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</si>
  <si>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</si>
  <si>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</si>
  <si>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</si>
  <si>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</si>
  <si>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</si>
  <si>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</si>
  <si>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</si>
  <si>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</si>
  <si>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</si>
  <si>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</si>
  <si>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</si>
  <si>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</si>
  <si>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</si>
  <si>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</si>
  <si>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</si>
  <si>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</si>
  <si>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</si>
  <si>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</si>
  <si>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</si>
  <si>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</si>
  <si>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</si>
  <si>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</si>
  <si>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</si>
  <si>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</si>
  <si>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</si>
  <si>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</si>
  <si>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</si>
  <si>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</si>
  <si>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</si>
  <si>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</si>
  <si>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</si>
  <si>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</si>
  <si>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</si>
  <si>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</si>
  <si>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</si>
  <si>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</si>
  <si>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</si>
  <si>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</si>
  <si>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</si>
  <si>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</si>
  <si>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</si>
  <si>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</si>
  <si>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</si>
  <si>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</si>
  <si>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</si>
  <si>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</si>
  <si>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</si>
  <si>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</si>
  <si>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</si>
  <si>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</si>
  <si>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</si>
  <si>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</si>
  <si>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</si>
  <si>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</si>
  <si>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</si>
  <si>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</si>
  <si>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</si>
  <si>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</si>
  <si>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</si>
  <si>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</si>
  <si>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</si>
  <si>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</si>
  <si>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</si>
  <si>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</si>
  <si>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</si>
  <si>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</si>
  <si>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</si>
  <si>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</si>
  <si>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</si>
  <si>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</si>
  <si>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</si>
  <si>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</si>
  <si>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</si>
  <si>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</si>
  <si>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</si>
  <si>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</si>
  <si>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</si>
  <si>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</si>
  <si>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</si>
  <si>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</si>
  <si>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</si>
  <si>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</si>
  <si>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</si>
  <si>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</si>
  <si>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</si>
  <si>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</si>
  <si>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</si>
  <si>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</si>
  <si>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</si>
  <si>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</si>
  <si>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</si>
  <si>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</si>
  <si>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</si>
  <si>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</si>
  <si>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</si>
  <si>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</si>
  <si>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</si>
  <si>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</si>
  <si>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</si>
  <si>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</si>
  <si>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</si>
  <si>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</si>
  <si>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</si>
  <si>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</si>
  <si>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</si>
  <si>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</si>
  <si>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</si>
  <si>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</si>
  <si>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</si>
  <si>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</si>
  <si>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</si>
  <si>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</si>
  <si>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</si>
  <si>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</si>
  <si>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</si>
  <si>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</si>
  <si>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</si>
  <si>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</si>
  <si>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</si>
  <si>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</si>
  <si>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</si>
  <si>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</si>
  <si>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</si>
  <si>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</si>
  <si>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</si>
  <si>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</si>
  <si>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</si>
  <si>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</si>
  <si>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</si>
  <si>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</si>
  <si>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</si>
  <si>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</si>
  <si>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</si>
  <si>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</si>
  <si>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</si>
  <si>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</si>
  <si>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</si>
  <si>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</si>
  <si>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</si>
  <si>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</si>
  <si>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</si>
  <si>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</si>
  <si>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</si>
  <si>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</si>
  <si>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</si>
  <si>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</si>
  <si>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</si>
  <si>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</si>
  <si>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</si>
  <si>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</si>
  <si>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</si>
  <si>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</si>
  <si>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</si>
  <si>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</si>
  <si>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</si>
  <si>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</si>
  <si>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</si>
  <si>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</si>
  <si>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</si>
  <si>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</si>
  <si>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</si>
  <si>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</si>
  <si>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</si>
  <si>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</si>
  <si>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</si>
  <si>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</si>
  <si>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</si>
  <si>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</si>
  <si>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</si>
  <si>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</si>
  <si>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</si>
  <si>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</si>
  <si>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</si>
  <si>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</si>
  <si>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</si>
  <si>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</si>
  <si>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</si>
  <si>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</si>
  <si>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</si>
  <si>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</si>
  <si>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</si>
  <si>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</si>
  <si>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</si>
  <si>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</si>
  <si>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</si>
  <si>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</si>
  <si>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</si>
  <si>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</si>
  <si>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</si>
  <si>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</si>
  <si>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</si>
  <si>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</si>
  <si>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</si>
  <si>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</si>
  <si>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</si>
  <si>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</si>
  <si>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</si>
  <si>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</si>
  <si>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</si>
  <si>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</si>
  <si>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</si>
  <si>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</si>
  <si>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</si>
  <si>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</si>
  <si>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</si>
  <si>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</si>
  <si>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</si>
  <si>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</si>
  <si>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</si>
  <si>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</si>
  <si>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</si>
  <si>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</si>
  <si>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</si>
  <si>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</si>
  <si>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</si>
  <si>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</si>
  <si>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</si>
  <si>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</si>
  <si>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</si>
  <si>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</si>
  <si>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</si>
  <si>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</si>
  <si>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</si>
  <si>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</si>
  <si>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</si>
  <si>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</si>
  <si>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</si>
  <si>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</si>
  <si>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</si>
  <si>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</si>
  <si>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</si>
  <si>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</si>
  <si>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</si>
  <si>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</si>
  <si>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</si>
  <si>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</si>
  <si>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</si>
  <si>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</si>
  <si>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</si>
  <si>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</si>
  <si>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</si>
  <si>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</si>
  <si>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</si>
  <si>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</si>
  <si>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</si>
  <si>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</si>
  <si>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</si>
  <si>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</si>
  <si>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</si>
  <si>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</si>
  <si>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</si>
  <si>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</si>
  <si>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</si>
  <si>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</si>
  <si>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</si>
  <si>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</si>
  <si>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</si>
  <si>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</si>
  <si>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</si>
  <si>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</si>
  <si>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</si>
  <si>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</si>
  <si>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</si>
  <si>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</si>
  <si>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</si>
  <si>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</si>
  <si>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</si>
  <si>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</si>
  <si>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</si>
  <si>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</si>
  <si>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</si>
  <si>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</si>
  <si>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</si>
  <si>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</si>
  <si>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</si>
  <si>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</si>
  <si>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</si>
  <si>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</si>
  <si>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</si>
  <si>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</si>
  <si>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</si>
  <si>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</si>
  <si>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</si>
  <si>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</si>
  <si>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</si>
  <si>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</si>
  <si>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</si>
  <si>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</si>
  <si>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</si>
  <si>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</si>
  <si>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</si>
  <si>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</si>
  <si>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</si>
  <si>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</si>
  <si>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</si>
  <si>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</si>
  <si>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</si>
  <si>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</si>
  <si>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</si>
  <si>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</si>
  <si>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</si>
  <si>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</si>
  <si>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</si>
  <si>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</si>
  <si>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</si>
  <si>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</si>
  <si>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</si>
  <si>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</si>
  <si>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</si>
  <si>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</si>
  <si>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</si>
  <si>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</si>
  <si>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</si>
  <si>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</si>
  <si>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</si>
  <si>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</si>
  <si>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</si>
  <si>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</si>
  <si>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</si>
  <si>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</si>
  <si>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</si>
  <si>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</si>
  <si>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</si>
  <si>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</si>
  <si>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</si>
  <si>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</si>
  <si>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</si>
  <si>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</si>
  <si>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</si>
  <si>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</si>
  <si>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</si>
  <si>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</si>
  <si>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</si>
  <si>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</si>
  <si>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</si>
  <si>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</si>
  <si>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</si>
  <si>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</si>
  <si>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</si>
  <si>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</si>
  <si>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</si>
  <si>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</si>
  <si>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</si>
  <si>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</si>
  <si>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</si>
  <si>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</si>
  <si>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</si>
  <si>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</si>
  <si>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</si>
  <si>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</si>
  <si>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</si>
  <si>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</si>
  <si>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</si>
  <si>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</si>
  <si>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</si>
  <si>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</si>
  <si>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</si>
  <si>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</si>
  <si>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</si>
  <si>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</si>
  <si>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</si>
  <si>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</si>
  <si>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</si>
  <si>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</si>
  <si>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</si>
  <si>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</si>
  <si>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</si>
  <si>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</si>
  <si>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</si>
  <si>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</si>
  <si>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</si>
  <si>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</si>
  <si>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</si>
  <si>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</si>
  <si>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</si>
  <si>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</si>
  <si>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</si>
  <si>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</si>
  <si>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</si>
  <si>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</si>
  <si>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</si>
  <si>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</si>
  <si>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</si>
  <si>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</si>
  <si>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</si>
  <si>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</si>
  <si>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</si>
  <si>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</si>
  <si>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</si>
  <si>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</si>
  <si>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</si>
  <si>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</si>
  <si>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</si>
  <si>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</si>
  <si>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</si>
  <si>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</si>
  <si>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</si>
  <si>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</si>
  <si>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</si>
  <si>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</si>
  <si>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</si>
  <si>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</si>
  <si>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</si>
  <si>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</si>
  <si>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</si>
  <si>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</si>
  <si>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</si>
  <si>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</si>
  <si>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</si>
  <si>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</si>
  <si>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</si>
  <si>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</si>
  <si>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</si>
  <si>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</si>
  <si>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</si>
  <si>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</si>
  <si>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</si>
  <si>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</si>
  <si>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</si>
  <si>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</si>
  <si>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</si>
  <si>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</si>
  <si>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</si>
  <si>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</si>
  <si>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</si>
  <si>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</si>
  <si>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</si>
  <si>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</si>
  <si>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</si>
  <si>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</si>
  <si>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</si>
  <si>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</si>
  <si>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</si>
  <si>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</si>
  <si>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</si>
  <si>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</si>
  <si>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</si>
  <si>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</si>
  <si>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</si>
  <si>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</si>
  <si>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</si>
  <si>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</si>
  <si>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</si>
  <si>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</si>
  <si>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</si>
  <si>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</si>
  <si>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</si>
  <si>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</si>
  <si>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</si>
  <si>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</si>
  <si>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</si>
  <si>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</si>
  <si>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</si>
  <si>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</si>
  <si>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</si>
  <si>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</si>
  <si>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</si>
  <si>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</si>
  <si>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</si>
  <si>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</si>
  <si>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</si>
  <si>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</si>
  <si>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</si>
  <si>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</si>
  <si>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</si>
  <si>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</si>
  <si>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</si>
  <si>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</si>
  <si>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</si>
  <si>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</si>
  <si>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</si>
  <si>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</si>
  <si>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</si>
  <si>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</si>
  <si>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</si>
  <si>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</si>
  <si>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</si>
  <si>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</si>
  <si>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</si>
  <si>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</si>
  <si>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</si>
  <si>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</si>
  <si>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</si>
  <si>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</si>
  <si>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</si>
  <si>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</si>
  <si>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</si>
  <si>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</si>
  <si>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</si>
  <si>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</si>
  <si>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</si>
  <si>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</si>
  <si>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</si>
  <si>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</si>
  <si>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</si>
  <si>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</si>
  <si>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</si>
  <si>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</si>
  <si>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</si>
  <si>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</si>
  <si>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</si>
  <si>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</si>
  <si>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</si>
  <si>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</si>
  <si>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</si>
  <si>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</si>
  <si>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</si>
  <si>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</si>
  <si>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</si>
  <si>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</si>
  <si>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</si>
  <si>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</si>
  <si>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</si>
  <si>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</si>
  <si>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</si>
  <si>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</si>
  <si>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</si>
  <si>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</si>
  <si>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</si>
  <si>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</si>
  <si>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</si>
  <si>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</si>
  <si>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</si>
  <si>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</si>
  <si>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</si>
  <si>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</si>
  <si>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</si>
  <si>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</si>
  <si>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</si>
  <si>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</si>
  <si>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</si>
  <si>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</si>
  <si>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</si>
  <si>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</si>
  <si>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</si>
  <si>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</si>
  <si>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</si>
  <si>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</si>
  <si>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</si>
  <si>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</si>
  <si>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</si>
  <si>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</si>
  <si>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</si>
  <si>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</si>
  <si>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</si>
  <si>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</si>
  <si>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</si>
  <si>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</si>
  <si>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</si>
  <si>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</si>
  <si>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</si>
  <si>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</si>
  <si>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</si>
  <si>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</si>
  <si>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</si>
  <si>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</si>
  <si>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</si>
  <si>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</si>
  <si>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</si>
  <si>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</si>
  <si>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</si>
  <si>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</si>
  <si>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</si>
  <si>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</si>
  <si>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</si>
  <si>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</si>
  <si>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</si>
  <si>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</si>
  <si>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</si>
  <si>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</si>
  <si>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</si>
  <si>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</si>
  <si>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</si>
  <si>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</si>
  <si>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</si>
  <si>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</si>
  <si>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</si>
  <si>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</si>
  <si>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</si>
  <si>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</si>
  <si>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</si>
  <si>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</si>
  <si>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</si>
  <si>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</si>
  <si>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</si>
  <si>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</si>
  <si>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</si>
  <si>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</si>
  <si>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</si>
  <si>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</si>
  <si>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</si>
  <si>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</si>
  <si>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</si>
  <si>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</si>
  <si>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</si>
  <si>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</si>
  <si>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</si>
  <si>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</si>
  <si>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</si>
  <si>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</si>
  <si>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</si>
  <si>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</si>
  <si>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</si>
  <si>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</si>
  <si>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</si>
  <si>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</si>
  <si>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</si>
  <si>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</si>
  <si>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</si>
  <si>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</si>
  <si>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</si>
  <si>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</si>
  <si>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</si>
  <si>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</si>
  <si>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</si>
  <si>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</si>
  <si>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</si>
  <si>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</si>
  <si>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</si>
  <si>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</si>
  <si>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</si>
  <si>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</si>
  <si>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</si>
  <si>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</si>
  <si>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</si>
  <si>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</si>
  <si>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</si>
  <si>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</si>
  <si>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</si>
  <si>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</si>
  <si>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</si>
  <si>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</si>
  <si>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</si>
  <si>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</si>
  <si>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</si>
  <si>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</si>
  <si>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</si>
  <si>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</si>
  <si>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</si>
  <si>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</si>
  <si>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</si>
  <si>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</si>
  <si>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</si>
  <si>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</si>
  <si>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</si>
  <si>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</si>
  <si>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</si>
  <si>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</si>
  <si>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</si>
  <si>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</si>
  <si>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</si>
  <si>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</si>
  <si>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</si>
  <si>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</si>
  <si>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</si>
  <si>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</si>
  <si>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</si>
  <si>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</si>
  <si>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</si>
  <si>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</si>
  <si>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</si>
  <si>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</si>
  <si>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</si>
  <si>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</si>
  <si>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</si>
  <si>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</si>
  <si>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</si>
  <si>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</si>
  <si>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</si>
  <si>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</si>
  <si>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</si>
  <si>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</si>
  <si>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</si>
  <si>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</si>
  <si>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</si>
  <si>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</si>
  <si>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</si>
  <si>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</si>
  <si>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</si>
  <si>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</si>
  <si>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</si>
  <si>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</si>
  <si>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</si>
  <si>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</si>
  <si>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</si>
  <si>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</si>
  <si>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</si>
  <si>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</si>
  <si>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</si>
  <si>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</si>
  <si>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</si>
  <si>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</si>
  <si>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</si>
  <si>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</si>
  <si>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</si>
  <si>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</si>
  <si>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</si>
  <si>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</si>
  <si>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</si>
  <si>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</si>
  <si>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</si>
  <si>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</si>
  <si>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</si>
  <si>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</si>
  <si>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</si>
  <si>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</si>
  <si>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</si>
  <si>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</si>
  <si>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</si>
  <si>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</si>
  <si>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</si>
  <si>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</si>
  <si>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</si>
  <si>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</si>
  <si>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</si>
  <si>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</si>
  <si>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</si>
  <si>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</si>
  <si>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</si>
  <si>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</si>
  <si>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</si>
  <si>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</si>
  <si>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</si>
  <si>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</si>
  <si>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</si>
  <si>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</si>
  <si>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</si>
  <si>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</si>
  <si>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</si>
  <si>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</si>
  <si>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</si>
  <si>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</si>
  <si>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</si>
  <si>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</si>
  <si>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</si>
  <si>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</si>
  <si>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</si>
  <si>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</si>
  <si>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</si>
  <si>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</si>
  <si>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</si>
  <si>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</si>
  <si>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</si>
  <si>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</si>
  <si>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</si>
  <si>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</si>
  <si>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</si>
  <si>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</si>
  <si>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</si>
  <si>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</si>
  <si>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</si>
  <si>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</si>
  <si>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</si>
  <si>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</si>
  <si>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</si>
  <si>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</si>
  <si>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</si>
  <si>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</si>
  <si>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</si>
  <si>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</si>
  <si>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</si>
  <si>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</si>
  <si>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</si>
  <si>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</si>
  <si>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</si>
  <si>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</si>
  <si>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</si>
  <si>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</si>
  <si>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</si>
  <si>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</si>
  <si>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</si>
  <si>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</si>
  <si>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</si>
  <si>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</si>
  <si>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</si>
  <si>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</si>
  <si>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</si>
  <si>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</si>
  <si>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</si>
  <si>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</si>
  <si>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</si>
  <si>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</si>
  <si>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</si>
  <si>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</si>
  <si>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</si>
  <si>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</si>
  <si>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</si>
  <si>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</si>
  <si>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</si>
  <si>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</si>
  <si>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</si>
  <si>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</si>
  <si>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</si>
  <si>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</si>
  <si>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</si>
  <si>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</si>
  <si>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</si>
  <si>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</si>
  <si>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</si>
  <si>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</si>
  <si>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</si>
  <si>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</si>
  <si>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</si>
  <si>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</si>
  <si>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</si>
  <si>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</si>
  <si>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</si>
  <si>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</si>
  <si>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</si>
  <si>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</si>
  <si>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</si>
  <si>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</si>
  <si>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</si>
  <si>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</si>
  <si>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</si>
  <si>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</si>
  <si>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</si>
  <si>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</si>
  <si>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</si>
  <si>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</si>
  <si>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</si>
  <si>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</si>
  <si>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</si>
  <si>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</si>
  <si>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</si>
  <si>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</si>
  <si>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</si>
  <si>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</si>
  <si>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</si>
  <si>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</si>
  <si>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</si>
  <si>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</si>
  <si>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</si>
  <si>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</si>
  <si>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</si>
  <si>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</si>
  <si>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</si>
  <si>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</si>
  <si>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</si>
  <si>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</si>
  <si>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</si>
  <si>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</si>
  <si>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</si>
  <si>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</si>
  <si>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</si>
  <si>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</si>
  <si>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</si>
  <si>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</si>
  <si>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</si>
  <si>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</si>
  <si>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</si>
  <si>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</si>
  <si>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</si>
  <si>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</si>
  <si>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</si>
  <si>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</si>
  <si>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</si>
  <si>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</si>
  <si>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</si>
  <si>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</si>
  <si>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</si>
  <si>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</si>
  <si>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</si>
  <si>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</si>
  <si>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</si>
  <si>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</si>
  <si>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</si>
  <si>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</si>
  <si>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</si>
  <si>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</si>
  <si>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</si>
  <si>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</si>
  <si>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</si>
  <si>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</si>
  <si>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</si>
  <si>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</si>
  <si>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</si>
  <si>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</si>
  <si>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</si>
  <si>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</si>
  <si>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</si>
  <si>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</si>
  <si>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</si>
  <si>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</si>
  <si>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</si>
  <si>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</si>
  <si>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</si>
  <si>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</si>
  <si>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</si>
  <si>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</si>
  <si>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</si>
  <si>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</si>
  <si>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</si>
  <si>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</si>
  <si>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</si>
  <si>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</si>
  <si>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</si>
  <si>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</si>
  <si>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</si>
  <si>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</si>
  <si>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</si>
  <si>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</si>
  <si>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</si>
  <si>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</si>
  <si>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</si>
  <si>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</si>
  <si>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</si>
  <si>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</si>
  <si>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</si>
  <si>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</si>
  <si>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</si>
  <si>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</si>
  <si>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</si>
  <si>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</si>
  <si>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</si>
  <si>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</si>
  <si>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</si>
  <si>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</si>
  <si>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</si>
  <si>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</si>
  <si>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</si>
  <si>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</si>
  <si>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</si>
  <si>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</si>
  <si>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</si>
  <si>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</si>
  <si>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</si>
  <si>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</si>
  <si>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</si>
  <si>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</si>
  <si>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</si>
  <si>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</si>
  <si>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</si>
  <si>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</si>
  <si>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</si>
  <si>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</si>
  <si>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</si>
  <si>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</si>
  <si>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</si>
  <si>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</si>
  <si>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</si>
  <si>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</si>
  <si>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</si>
  <si>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</si>
  <si>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</si>
  <si>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</si>
  <si>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</si>
  <si>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</si>
  <si>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</si>
  <si>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</si>
  <si>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</si>
  <si>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</si>
  <si>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</si>
  <si>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</si>
  <si>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</si>
  <si>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</si>
  <si>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</si>
  <si>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</si>
  <si>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</si>
  <si>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</si>
  <si>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</si>
  <si>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</si>
  <si>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</si>
  <si>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</si>
  <si>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</si>
  <si>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</si>
  <si>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</si>
  <si>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</si>
  <si>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</si>
  <si>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</si>
  <si>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</si>
  <si>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</si>
  <si>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</si>
  <si>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</si>
  <si>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</si>
  <si>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</si>
  <si>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</si>
  <si>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</si>
  <si>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</si>
  <si>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</si>
  <si>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</si>
  <si>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</si>
  <si>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</si>
  <si>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</si>
  <si>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</si>
  <si>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</si>
  <si>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</si>
  <si>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</si>
  <si>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</si>
  <si>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</si>
  <si>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</si>
  <si>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</si>
  <si>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</si>
  <si>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</si>
  <si>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</si>
  <si>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</si>
  <si>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</si>
  <si>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</si>
  <si>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</si>
  <si>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</si>
  <si>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</si>
  <si>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</si>
  <si>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</si>
  <si>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</si>
  <si>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</si>
  <si>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</si>
  <si>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</si>
  <si>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</si>
  <si>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</si>
  <si>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</si>
  <si>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</si>
  <si>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</si>
  <si>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</si>
  <si>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</si>
  <si>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</si>
  <si>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</si>
  <si>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</si>
  <si>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</si>
  <si>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</si>
  <si>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</si>
  <si>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</si>
  <si>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</si>
  <si>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</si>
  <si>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</si>
  <si>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</si>
  <si>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</si>
  <si>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</si>
  <si>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</si>
  <si>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</si>
  <si>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</si>
  <si>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</si>
  <si>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</si>
  <si>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</si>
  <si>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</si>
  <si>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</si>
  <si>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</si>
  <si>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</si>
  <si>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</si>
  <si>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</si>
  <si>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</si>
  <si>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</si>
  <si>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</si>
  <si>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</si>
  <si>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</si>
  <si>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</si>
  <si>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</si>
  <si>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</si>
  <si>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</si>
  <si>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</si>
  <si>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</si>
  <si>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</si>
  <si>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</si>
  <si>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</si>
  <si>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</si>
  <si>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</si>
  <si>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</si>
  <si>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</si>
  <si>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</si>
  <si>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</si>
  <si>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</si>
  <si>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</si>
  <si>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</si>
  <si>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</si>
  <si>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</si>
  <si>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</si>
  <si>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</si>
  <si>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</si>
  <si>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</si>
  <si>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</si>
  <si>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</si>
  <si>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</si>
  <si>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</si>
  <si>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</si>
  <si>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</si>
  <si>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</si>
  <si>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</si>
  <si>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</si>
  <si>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</si>
  <si>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</si>
  <si>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</si>
  <si>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</si>
  <si>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</si>
  <si>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</si>
  <si>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</si>
  <si>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</si>
  <si>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</si>
  <si>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</si>
  <si>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</si>
  <si>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</si>
  <si>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</si>
  <si>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</si>
  <si>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</si>
  <si>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</si>
  <si>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</si>
  <si>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</si>
  <si>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</si>
  <si>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</si>
  <si>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</si>
  <si>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</si>
  <si>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</si>
  <si>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</si>
  <si>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</si>
  <si>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</si>
  <si>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</si>
  <si>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</si>
  <si>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</si>
  <si>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</si>
  <si>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</si>
  <si>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</si>
  <si>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</si>
  <si>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</si>
  <si>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</si>
  <si>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</si>
  <si>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</si>
  <si>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</si>
  <si>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</si>
  <si>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</si>
  <si>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</si>
  <si>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</si>
  <si>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</si>
  <si>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</si>
  <si>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</si>
  <si>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</si>
  <si>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</si>
  <si>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</si>
  <si>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</si>
  <si>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</si>
  <si>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</si>
  <si>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</si>
  <si>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</si>
  <si>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</si>
  <si>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</si>
  <si>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</si>
  <si>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</si>
  <si>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</si>
  <si>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</si>
  <si>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</si>
  <si>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</si>
  <si>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</si>
  <si>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</si>
  <si>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</si>
  <si>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</si>
  <si>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</si>
  <si>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</si>
  <si>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</si>
  <si>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</si>
  <si>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</si>
  <si>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</si>
  <si>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</si>
  <si>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</si>
  <si>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</si>
  <si>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</si>
  <si>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</si>
  <si>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</si>
  <si>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</si>
  <si>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</si>
  <si>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</si>
  <si>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</si>
  <si>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</si>
  <si>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</si>
  <si>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</si>
  <si>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</si>
  <si>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</si>
  <si>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</si>
  <si>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</si>
  <si>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</si>
  <si>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</si>
  <si>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</si>
  <si>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</si>
  <si>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</si>
  <si>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</si>
  <si>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</si>
  <si>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</si>
  <si>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</si>
  <si>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</si>
  <si>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</si>
  <si>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</si>
  <si>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</si>
  <si>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</si>
  <si>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</si>
  <si>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</si>
  <si>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</si>
  <si>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</si>
  <si>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</si>
  <si>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</si>
  <si>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</si>
  <si>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</si>
  <si>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</si>
  <si>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</si>
  <si>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</si>
  <si>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</si>
  <si>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</si>
  <si>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</si>
  <si>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</si>
  <si>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</si>
  <si>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</si>
  <si>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</si>
  <si>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</si>
  <si>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</si>
  <si>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</si>
  <si>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</si>
  <si>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</si>
  <si>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</si>
  <si>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</si>
  <si>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</si>
  <si>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</si>
  <si>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</si>
  <si>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</si>
  <si>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</si>
  <si>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</si>
  <si>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</si>
  <si>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</si>
  <si>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</si>
  <si>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</si>
  <si>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</si>
  <si>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</si>
  <si>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</si>
  <si>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</si>
  <si>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</si>
  <si>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</si>
  <si>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</si>
  <si>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</si>
  <si>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</si>
  <si>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</si>
  <si>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</si>
  <si>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</si>
  <si>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</si>
  <si>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</si>
  <si>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</si>
  <si>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</si>
  <si>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</si>
  <si>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</si>
  <si>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</si>
  <si>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</si>
  <si>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</si>
  <si>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</si>
  <si>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</si>
  <si>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</si>
  <si>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</si>
  <si>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</si>
  <si>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</si>
  <si>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</si>
  <si>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</si>
  <si>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</si>
  <si>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</si>
  <si>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</si>
  <si>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</si>
  <si>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</si>
  <si>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</si>
  <si>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</si>
  <si>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</si>
  <si>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</si>
  <si>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</si>
  <si>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</si>
  <si>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</si>
  <si>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</si>
  <si>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</si>
  <si>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</si>
  <si>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</si>
  <si>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</si>
  <si>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</si>
  <si>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</si>
  <si>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</si>
  <si>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</si>
  <si>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</si>
  <si>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</si>
  <si>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</si>
  <si>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</si>
  <si>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</si>
  <si>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</si>
  <si>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</si>
  <si>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</si>
  <si>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</si>
  <si>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</si>
  <si>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</si>
  <si>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</si>
  <si>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</si>
  <si>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</si>
  <si>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</si>
  <si>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</si>
  <si>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</si>
  <si>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</si>
  <si>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</si>
  <si>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</si>
  <si>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</si>
  <si>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</si>
  <si>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</si>
  <si>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</si>
  <si>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</si>
  <si>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</si>
  <si>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</si>
  <si>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</si>
  <si>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</si>
  <si>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</si>
  <si>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</si>
  <si>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</si>
  <si>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</si>
  <si>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</si>
  <si>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</si>
  <si>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</si>
  <si>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</si>
  <si>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</si>
  <si>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</si>
  <si>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</si>
  <si>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</si>
  <si>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</si>
  <si>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</si>
  <si>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</si>
  <si>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</si>
  <si>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</si>
  <si>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</si>
  <si>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</si>
  <si>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</si>
  <si>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</si>
  <si>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</si>
  <si>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</si>
  <si>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</si>
  <si>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</si>
  <si>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</si>
  <si>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</si>
  <si>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</si>
  <si>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</si>
  <si>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</si>
  <si>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</si>
  <si>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</si>
  <si>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</si>
  <si>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</si>
  <si>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</si>
  <si>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</si>
  <si>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</si>
  <si>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</si>
  <si>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</si>
  <si>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</si>
  <si>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</si>
  <si>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</si>
  <si>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</si>
  <si>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</si>
  <si>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</si>
  <si>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</si>
  <si>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</si>
  <si>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</si>
  <si>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</si>
  <si>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</si>
  <si>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</si>
  <si>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</si>
  <si>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</si>
  <si>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</si>
  <si>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</si>
  <si>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</si>
  <si>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</si>
  <si>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</si>
  <si>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</si>
  <si>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</si>
  <si>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</si>
  <si>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</si>
  <si>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</si>
  <si>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</si>
  <si>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</si>
  <si>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</si>
  <si>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</si>
  <si>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</si>
  <si>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</si>
  <si>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</si>
  <si>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</si>
  <si>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</si>
  <si>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</si>
  <si>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</si>
  <si>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</si>
  <si>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</si>
  <si>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</si>
  <si>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</si>
  <si>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</si>
  <si>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</si>
  <si>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</si>
  <si>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</si>
  <si>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</si>
  <si>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</si>
  <si>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</si>
  <si>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</si>
  <si>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</si>
  <si>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</si>
  <si>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</si>
  <si>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</si>
  <si>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</si>
  <si>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</si>
  <si>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</si>
  <si>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</si>
  <si>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</si>
  <si>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</si>
  <si>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</si>
  <si>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</si>
  <si>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</si>
  <si>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</si>
  <si>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</si>
  <si>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</si>
  <si>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</si>
  <si>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</si>
  <si>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</si>
  <si>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</si>
  <si>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</si>
  <si>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</si>
  <si>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</si>
  <si>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</si>
  <si>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</si>
  <si>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</si>
  <si>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</si>
  <si>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</si>
  <si>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</si>
  <si>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</si>
  <si>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</si>
  <si>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</si>
  <si>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</si>
  <si>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</si>
  <si>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</si>
  <si>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</si>
  <si>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</si>
  <si>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</si>
  <si>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</si>
  <si>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</si>
  <si>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</si>
  <si>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</si>
  <si>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</si>
  <si>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</si>
  <si>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</si>
  <si>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</si>
  <si>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</si>
  <si>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</si>
  <si>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</si>
  <si>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</si>
  <si>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</si>
  <si>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</si>
  <si>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</si>
  <si>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</si>
  <si>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</si>
  <si>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</si>
  <si>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</si>
  <si>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</si>
  <si>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</si>
  <si>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</si>
  <si>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</si>
  <si>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</si>
  <si>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</si>
  <si>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</si>
  <si>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</si>
  <si>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</si>
  <si>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</si>
  <si>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</si>
  <si>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</si>
  <si>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</si>
  <si>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</si>
  <si>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</si>
  <si>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</si>
  <si>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</si>
  <si>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</si>
  <si>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</si>
  <si>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</si>
  <si>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</si>
  <si>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</si>
  <si>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</si>
  <si>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</si>
  <si>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</si>
  <si>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</si>
  <si>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</si>
  <si>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</si>
  <si>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</si>
  <si>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</si>
  <si>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</si>
  <si>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</si>
  <si>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</si>
  <si>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</si>
  <si>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</si>
  <si>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</si>
  <si>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</si>
  <si>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</si>
  <si>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</si>
  <si>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</si>
  <si>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</si>
  <si>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</si>
  <si>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</si>
  <si>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</si>
  <si>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</si>
  <si>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</si>
  <si>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</si>
  <si>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</si>
  <si>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</si>
  <si>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</si>
  <si>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</si>
  <si>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</si>
  <si>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</si>
  <si>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</si>
  <si>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</si>
  <si>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</si>
  <si>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</si>
  <si>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</si>
  <si>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</si>
  <si>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</si>
  <si>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</si>
  <si>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</si>
  <si>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</si>
  <si>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</si>
  <si>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</si>
  <si>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</si>
  <si>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</si>
  <si>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</si>
  <si>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</si>
  <si>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</si>
  <si>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</si>
  <si>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</si>
  <si>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</si>
  <si>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</si>
  <si>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</si>
  <si>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</si>
  <si>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</si>
  <si>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</si>
  <si>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</si>
  <si>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</si>
  <si>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</si>
  <si>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</si>
  <si>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</si>
  <si>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</si>
  <si>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</si>
  <si>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</si>
  <si>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</si>
  <si>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</si>
  <si>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</si>
  <si>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</si>
  <si>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</si>
  <si>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</si>
  <si>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</si>
  <si>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</si>
  <si>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</si>
  <si>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</si>
  <si>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</si>
  <si>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</si>
  <si>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</si>
  <si>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</si>
  <si>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</si>
  <si>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</si>
  <si>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</si>
  <si>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</si>
  <si>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</si>
  <si>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</si>
  <si>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</si>
  <si>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</si>
  <si>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</si>
  <si>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</si>
  <si>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</si>
  <si>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</si>
  <si>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</si>
  <si>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</si>
  <si>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</si>
  <si>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</si>
  <si>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</si>
  <si>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</si>
  <si>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</si>
  <si>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</si>
  <si>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</si>
  <si>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</si>
  <si>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</si>
  <si>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</si>
  <si>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</si>
  <si>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</si>
  <si>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</si>
  <si>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</si>
  <si>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</si>
  <si>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</si>
  <si>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</si>
  <si>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</si>
  <si>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</si>
  <si>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</si>
  <si>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</si>
  <si>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</si>
  <si>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</si>
  <si>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</si>
  <si>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</si>
  <si>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</si>
  <si>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</si>
  <si>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</si>
  <si>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</si>
  <si>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</si>
  <si>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</si>
  <si>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</si>
  <si>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</si>
  <si>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</si>
  <si>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</si>
  <si>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</si>
  <si>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</si>
  <si>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</si>
  <si>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</si>
  <si>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</si>
  <si>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</si>
  <si>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</si>
  <si>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</si>
  <si>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</si>
  <si>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</si>
  <si>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</si>
  <si>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</si>
  <si>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</si>
  <si>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</si>
  <si>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</si>
  <si>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</si>
  <si>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</si>
  <si>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</si>
  <si>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</si>
  <si>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</si>
  <si>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</si>
  <si>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</si>
  <si>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</si>
  <si>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</si>
  <si>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</si>
  <si>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</si>
  <si>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</si>
  <si>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</si>
  <si>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</si>
  <si>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</si>
  <si>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</si>
  <si>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</si>
  <si>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</si>
  <si>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</si>
  <si>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</si>
  <si>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</si>
  <si>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</si>
  <si>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</si>
  <si>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</si>
  <si>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</si>
  <si>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</si>
  <si>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</si>
  <si>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</si>
  <si>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</si>
  <si>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</si>
  <si>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</si>
  <si>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</si>
  <si>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</si>
  <si>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</si>
  <si>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</si>
  <si>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</si>
  <si>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</si>
  <si>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</si>
  <si>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</si>
  <si>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</si>
  <si>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</si>
  <si>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</si>
  <si>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</si>
  <si>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</si>
  <si>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</si>
  <si>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</si>
  <si>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</si>
  <si>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</si>
  <si>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</si>
  <si>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</si>
  <si>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</si>
  <si>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</si>
  <si>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</si>
  <si>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</si>
  <si>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</si>
  <si>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</si>
  <si>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</si>
  <si>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</si>
  <si>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</si>
  <si>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</si>
  <si>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</si>
  <si>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</si>
  <si>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</si>
  <si>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</si>
  <si>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</si>
  <si>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</si>
  <si>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</si>
  <si>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</si>
  <si>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</si>
  <si>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</si>
  <si>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</si>
  <si>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</si>
  <si>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</si>
  <si>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</si>
  <si>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</si>
  <si>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</si>
  <si>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</si>
  <si>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</si>
  <si>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</si>
  <si>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</si>
  <si>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</si>
  <si>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</si>
  <si>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</si>
  <si>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</si>
  <si>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</si>
  <si>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</si>
  <si>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</si>
  <si>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</si>
  <si>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</si>
  <si>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</si>
  <si>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</si>
  <si>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</si>
  <si>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</si>
  <si>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</si>
  <si>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</si>
  <si>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</si>
  <si>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</si>
  <si>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</si>
  <si>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</si>
  <si>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</si>
  <si>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</si>
  <si>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</si>
  <si>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</si>
  <si>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</si>
  <si>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</si>
  <si>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</si>
  <si>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</si>
  <si>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</si>
  <si>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</si>
  <si>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</si>
  <si>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</si>
  <si>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</si>
  <si>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</si>
  <si>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</si>
  <si>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</si>
  <si>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</si>
  <si>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</si>
  <si>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</si>
  <si>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</si>
  <si>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</si>
  <si>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</si>
  <si>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</si>
  <si>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</si>
  <si>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</si>
  <si>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</si>
  <si>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</si>
  <si>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</si>
  <si>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</si>
  <si>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</si>
  <si>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</si>
  <si>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</si>
  <si>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</si>
  <si>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</si>
  <si>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</si>
  <si>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</si>
  <si>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</si>
  <si>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</si>
  <si>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</si>
  <si>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</si>
  <si>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</si>
  <si>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</si>
  <si>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</si>
  <si>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</si>
  <si>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</si>
  <si>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</si>
  <si>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</si>
  <si>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</si>
  <si>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</si>
  <si>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</si>
  <si>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</si>
  <si>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</si>
  <si>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</si>
  <si>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</si>
  <si>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</si>
  <si>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</si>
  <si>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</si>
  <si>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</si>
  <si>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</si>
  <si>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</si>
  <si>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</si>
  <si>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</si>
  <si>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</si>
  <si>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</si>
  <si>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</si>
  <si>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</si>
  <si>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</si>
  <si>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</si>
  <si>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</si>
  <si>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</si>
  <si>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</si>
  <si>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</si>
  <si>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</si>
  <si>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</si>
  <si>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</si>
  <si>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</si>
  <si>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</si>
  <si>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</si>
  <si>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</si>
  <si>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</si>
  <si>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</si>
  <si>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</si>
  <si>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</si>
  <si>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</si>
  <si>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</si>
  <si>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</si>
  <si>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</si>
  <si>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</si>
  <si>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</si>
  <si>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</si>
  <si>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</si>
  <si>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</si>
  <si>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</si>
  <si>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</si>
  <si>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</si>
  <si>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</si>
  <si>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</si>
  <si>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</si>
  <si>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</si>
  <si>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</si>
  <si>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</si>
  <si>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</si>
  <si>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</si>
  <si>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</si>
  <si>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</si>
  <si>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</si>
  <si>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</si>
  <si>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</si>
  <si>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</si>
  <si>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</si>
  <si>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</si>
  <si>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</si>
  <si>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</si>
  <si>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</si>
  <si>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</si>
  <si>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</si>
  <si>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</si>
  <si>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</si>
  <si>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</si>
  <si>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</si>
  <si>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</si>
  <si>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</si>
  <si>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</si>
  <si>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</si>
  <si>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</si>
  <si>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</si>
  <si>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</si>
  <si>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</si>
  <si>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</si>
  <si>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</si>
  <si>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</si>
  <si>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</si>
  <si>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</si>
  <si>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</si>
  <si>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</si>
  <si>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</si>
  <si>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</si>
  <si>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</si>
  <si>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</si>
  <si>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</si>
  <si>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</si>
  <si>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</si>
  <si>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</si>
  <si>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</si>
  <si>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</si>
  <si>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</si>
  <si>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</si>
  <si>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</si>
  <si>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</si>
  <si>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</si>
  <si>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</si>
  <si>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</si>
  <si>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</si>
  <si>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</si>
  <si>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</si>
  <si>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</si>
  <si>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</si>
  <si>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</si>
  <si>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</si>
  <si>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</si>
  <si>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</si>
  <si>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</si>
  <si>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</si>
  <si>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</si>
  <si>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</si>
  <si>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</si>
  <si>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</si>
  <si>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</si>
  <si>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</si>
  <si>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</si>
  <si>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</si>
  <si>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</si>
  <si>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</si>
  <si>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</si>
  <si>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</si>
  <si>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</si>
  <si>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</si>
  <si>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</si>
  <si>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</si>
  <si>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</si>
  <si>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</si>
  <si>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</si>
  <si>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</si>
  <si>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</si>
  <si>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</si>
  <si>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</si>
  <si>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</si>
  <si>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</si>
  <si>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</si>
  <si>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</si>
  <si>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</si>
  <si>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</si>
  <si>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</si>
  <si>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</si>
  <si>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</si>
  <si>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</si>
  <si>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</si>
  <si>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</si>
  <si>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</si>
  <si>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</si>
  <si>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</si>
  <si>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</si>
  <si>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</si>
  <si>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</si>
  <si>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</si>
  <si>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</si>
  <si>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</si>
  <si>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</si>
  <si>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</si>
  <si>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</si>
  <si>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</si>
  <si>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</si>
  <si>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</si>
  <si>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</si>
  <si>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</si>
  <si>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</si>
  <si>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</si>
  <si>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</si>
  <si>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</si>
  <si>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</si>
  <si>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</si>
  <si>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</si>
  <si>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</si>
  <si>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</si>
  <si>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</si>
  <si>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</si>
  <si>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</si>
  <si>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</si>
  <si>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</si>
  <si>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</si>
  <si>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</si>
  <si>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</si>
  <si>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</si>
  <si>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</si>
  <si>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</si>
  <si>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</si>
  <si>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</si>
  <si>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</si>
  <si>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</si>
  <si>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</si>
  <si>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</si>
  <si>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</si>
  <si>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</si>
  <si>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</si>
  <si>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</si>
  <si>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</si>
  <si>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</si>
  <si>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</si>
  <si>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</si>
  <si>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</si>
  <si>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</si>
  <si>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</si>
  <si>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</si>
  <si>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</si>
  <si>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</si>
  <si>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</si>
  <si>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</si>
  <si>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</si>
  <si>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</si>
  <si>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</si>
  <si>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</si>
  <si>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</si>
  <si>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</si>
  <si>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</si>
  <si>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</si>
  <si>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</si>
  <si>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</si>
  <si>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</si>
  <si>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</si>
  <si>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</si>
  <si>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</si>
  <si>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</si>
  <si>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</si>
  <si>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</si>
  <si>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</si>
  <si>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</si>
  <si>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</si>
  <si>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</si>
  <si>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</si>
  <si>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</si>
  <si>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</si>
  <si>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</si>
  <si>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</si>
  <si>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</si>
  <si>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</si>
  <si>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</si>
  <si>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</si>
  <si>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</si>
  <si>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</si>
  <si>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</si>
  <si>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</si>
  <si>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</si>
  <si>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</si>
  <si>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</si>
  <si>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</si>
  <si>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</si>
  <si>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</si>
  <si>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</si>
  <si>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</si>
  <si>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</si>
  <si>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</si>
  <si>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</si>
  <si>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</si>
  <si>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</si>
  <si>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</si>
  <si>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</si>
  <si>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</si>
  <si>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</si>
  <si>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</si>
  <si>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</si>
  <si>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</si>
  <si>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</si>
  <si>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</si>
  <si>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</si>
  <si>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</si>
  <si>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</si>
  <si>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</si>
  <si>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</si>
  <si>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</si>
  <si>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</si>
  <si>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</si>
  <si>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</si>
  <si>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</si>
  <si>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</si>
  <si>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</si>
  <si>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</si>
  <si>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</si>
  <si>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</si>
  <si>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</si>
  <si>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</si>
  <si>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</si>
  <si>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</si>
  <si>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</si>
  <si>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</si>
  <si>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</si>
  <si>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</si>
  <si>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</si>
  <si>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</si>
  <si>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</si>
  <si>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</si>
  <si>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</si>
  <si>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</si>
  <si>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</si>
  <si>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</si>
  <si>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</si>
  <si>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</si>
  <si>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</si>
  <si>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</si>
  <si>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</si>
  <si>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</si>
  <si>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</si>
  <si>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</si>
  <si>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</si>
  <si>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</si>
  <si>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</si>
  <si>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</si>
  <si>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</si>
  <si>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</si>
  <si>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</si>
  <si>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</si>
  <si>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</si>
  <si>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</si>
  <si>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</si>
  <si>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</si>
  <si>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</si>
  <si>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</si>
  <si>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</si>
  <si>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</si>
  <si>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</si>
  <si>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</si>
  <si>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</si>
  <si>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</si>
  <si>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</si>
  <si>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</si>
  <si>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</si>
  <si>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</si>
  <si>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</si>
  <si>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</si>
  <si>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</si>
  <si>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</si>
  <si>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</si>
  <si>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</si>
  <si>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</si>
  <si>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</si>
  <si>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</si>
  <si>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</si>
  <si>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</si>
  <si>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</si>
  <si>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</si>
  <si>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</si>
  <si>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</si>
  <si>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</si>
  <si>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</si>
  <si>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</si>
  <si>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</si>
  <si>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</si>
  <si>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</si>
  <si>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</si>
  <si>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</si>
  <si>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</si>
  <si>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</si>
  <si>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</si>
  <si>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</si>
  <si>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</si>
  <si>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</si>
  <si>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</si>
  <si>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</si>
  <si>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</si>
  <si>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</si>
  <si>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</si>
  <si>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</si>
  <si>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</si>
  <si>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</si>
  <si>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</si>
  <si>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</si>
  <si>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</si>
  <si>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</si>
  <si>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</si>
  <si>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</si>
  <si>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</si>
  <si>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</si>
  <si>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</si>
  <si>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</si>
  <si>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</si>
  <si>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</si>
  <si>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</si>
  <si>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</si>
  <si>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</si>
  <si>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</si>
  <si>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</si>
  <si>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</si>
  <si>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</si>
  <si>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</si>
  <si>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</si>
  <si>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</si>
  <si>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</si>
  <si>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</si>
  <si>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</si>
  <si>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</si>
  <si>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</si>
  <si>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</si>
  <si>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</si>
  <si>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</si>
  <si>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</si>
  <si>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</si>
  <si>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</si>
  <si>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</si>
  <si>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</si>
  <si>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</si>
  <si>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</si>
  <si>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</si>
  <si>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</si>
  <si>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</si>
  <si>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</si>
  <si>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</si>
  <si>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</si>
  <si>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</si>
  <si>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</si>
  <si>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</si>
  <si>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</si>
  <si>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</si>
  <si>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</si>
  <si>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</si>
  <si>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</si>
  <si>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</si>
  <si>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</si>
  <si>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</si>
  <si>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</si>
  <si>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</si>
  <si>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</si>
  <si>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</si>
  <si>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</si>
  <si>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</si>
  <si>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</si>
  <si>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</si>
  <si>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</si>
  <si>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</si>
  <si>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</si>
  <si>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</si>
  <si>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</si>
  <si>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</si>
  <si>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</si>
  <si>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</si>
  <si>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</si>
  <si>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</si>
  <si>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</si>
  <si>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</si>
  <si>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</si>
  <si>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</si>
  <si>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</si>
  <si>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</si>
  <si>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</si>
  <si>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</si>
  <si>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</si>
  <si>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</si>
  <si>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</si>
  <si>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</si>
  <si>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</si>
  <si>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</si>
  <si>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</si>
  <si>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</si>
  <si>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</si>
  <si>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</si>
  <si>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</si>
  <si>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</si>
  <si>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</si>
  <si>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</si>
  <si>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</si>
  <si>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</si>
  <si>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</si>
  <si>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</si>
  <si>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</si>
  <si>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</si>
  <si>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</si>
  <si>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</si>
  <si>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</si>
  <si>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</si>
  <si>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</si>
  <si>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</si>
  <si>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</si>
  <si>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</si>
  <si>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</si>
  <si>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</si>
  <si>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</si>
  <si>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</si>
  <si>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</si>
  <si>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</si>
  <si>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</si>
  <si>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</si>
  <si>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</si>
  <si>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</si>
  <si>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</si>
  <si>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</si>
  <si>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</si>
  <si>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</si>
  <si>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</si>
  <si>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</si>
  <si>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</si>
  <si>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</si>
  <si>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</si>
  <si>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</si>
  <si>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</si>
  <si>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</si>
  <si>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</si>
  <si>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</si>
  <si>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</si>
  <si>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</si>
  <si>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</si>
  <si>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</si>
  <si>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</si>
  <si>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</si>
  <si>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</si>
  <si>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</si>
  <si>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</si>
  <si>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</si>
  <si>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</si>
  <si>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</si>
  <si>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</si>
  <si>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</si>
  <si>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</si>
  <si>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</si>
  <si>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</si>
  <si>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</si>
  <si>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</si>
  <si>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</si>
  <si>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</si>
  <si>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</si>
  <si>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</si>
  <si>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</si>
  <si>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</si>
  <si>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</si>
  <si>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</si>
  <si>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</si>
  <si>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</si>
  <si>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</si>
  <si>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</si>
  <si>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</si>
  <si>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</si>
  <si>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</si>
  <si>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</si>
  <si>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</si>
  <si>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</si>
  <si>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</si>
  <si>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</si>
  <si>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</si>
  <si>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</si>
  <si>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</si>
  <si>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</si>
  <si>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</si>
  <si>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</si>
  <si>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</si>
  <si>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</si>
  <si>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</si>
  <si>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</si>
  <si>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</si>
  <si>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</si>
  <si>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</si>
  <si>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</si>
  <si>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</si>
  <si>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</si>
  <si>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</si>
  <si>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</si>
  <si>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</si>
  <si>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</si>
  <si>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</si>
  <si>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</si>
  <si>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</si>
  <si>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</si>
  <si>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</si>
  <si>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</si>
  <si>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</si>
  <si>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</si>
  <si>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</si>
  <si>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</si>
  <si>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</si>
  <si>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</si>
  <si>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</si>
  <si>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</si>
  <si>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</si>
  <si>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</si>
  <si>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</si>
  <si>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</si>
  <si>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</si>
  <si>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</si>
  <si>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</si>
  <si>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</si>
  <si>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</si>
  <si>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</si>
  <si>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</si>
  <si>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</si>
  <si>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</si>
  <si>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</si>
  <si>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</si>
  <si>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</si>
  <si>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</si>
  <si>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</si>
  <si>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</si>
  <si>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</si>
  <si>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</si>
  <si>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</si>
  <si>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</si>
  <si>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</si>
  <si>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</si>
  <si>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</si>
  <si>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</si>
  <si>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</si>
  <si>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</si>
  <si>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</si>
  <si>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</si>
  <si>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</si>
  <si>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</si>
  <si>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</si>
  <si>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</si>
  <si>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</si>
  <si>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</si>
  <si>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</si>
  <si>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</si>
  <si>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</si>
  <si>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</si>
  <si>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</si>
  <si>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</si>
  <si>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</si>
  <si>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</si>
  <si>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</si>
  <si>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</si>
  <si>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</si>
  <si>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</si>
  <si>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</si>
  <si>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</si>
  <si>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</si>
  <si>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</si>
  <si>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</si>
  <si>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</si>
  <si>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</si>
  <si>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</si>
  <si>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</si>
  <si>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</si>
  <si>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</si>
  <si>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</si>
  <si>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</si>
  <si>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</si>
  <si>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</si>
  <si>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</si>
  <si>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</si>
  <si>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</si>
  <si>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</si>
  <si>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</si>
  <si>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</si>
  <si>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</si>
  <si>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</si>
  <si>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</si>
  <si>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</si>
  <si>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</si>
  <si>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</si>
  <si>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</si>
  <si>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</si>
  <si>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</si>
  <si>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</si>
  <si>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</si>
  <si>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</si>
  <si>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</si>
  <si>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</si>
  <si>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</si>
  <si>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</si>
  <si>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</si>
  <si>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</si>
  <si>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</si>
  <si>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</si>
  <si>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</si>
  <si>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</si>
  <si>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</si>
  <si>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</si>
  <si>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</si>
  <si>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</si>
  <si>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</si>
  <si>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</si>
  <si>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</si>
  <si>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</si>
  <si>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</si>
  <si>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</si>
  <si>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</si>
  <si>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</si>
  <si>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</si>
  <si>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</si>
  <si>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</si>
  <si>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</si>
  <si>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</si>
  <si>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</si>
  <si>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</si>
  <si>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</si>
  <si>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</si>
  <si>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</si>
  <si>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</si>
  <si>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</si>
  <si>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</si>
  <si>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</si>
  <si>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</si>
  <si>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</si>
  <si>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</si>
  <si>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</si>
  <si>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</si>
  <si>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</si>
  <si>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</si>
  <si>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</si>
  <si>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</si>
  <si>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</si>
  <si>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</si>
  <si>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</si>
  <si>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</si>
  <si>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</si>
  <si>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</si>
  <si>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</si>
  <si>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</si>
  <si>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</si>
  <si>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</si>
  <si>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</si>
  <si>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</si>
  <si>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</si>
  <si>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</si>
  <si>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</si>
  <si>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</si>
  <si>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</si>
  <si>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</si>
  <si>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</si>
  <si>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</si>
  <si>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</si>
  <si>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</si>
  <si>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</si>
  <si>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</si>
  <si>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</si>
  <si>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</si>
  <si>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</si>
  <si>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</si>
  <si>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</si>
  <si>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</si>
  <si>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</si>
  <si>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</si>
  <si>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</si>
  <si>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</si>
  <si>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</si>
  <si>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</si>
  <si>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</si>
  <si>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</si>
  <si>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</si>
  <si>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</si>
  <si>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</si>
  <si>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</si>
  <si>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</si>
  <si>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</si>
  <si>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</si>
  <si>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</si>
  <si>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</si>
  <si>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</si>
  <si>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</si>
  <si>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</si>
  <si>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</si>
  <si>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</si>
  <si>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</si>
  <si>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</si>
  <si>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</si>
  <si>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</si>
  <si>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</si>
  <si>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</si>
  <si>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</si>
  <si>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</si>
  <si>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</si>
  <si>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</si>
  <si>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</si>
  <si>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</si>
  <si>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</si>
  <si>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</si>
  <si>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</si>
  <si>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</si>
  <si>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</si>
  <si>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</si>
  <si>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</si>
  <si>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</si>
  <si>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</si>
  <si>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</si>
  <si>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</si>
  <si>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</si>
  <si>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</si>
  <si>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</si>
  <si>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</si>
  <si>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</si>
  <si>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</si>
  <si>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</si>
  <si>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</si>
  <si>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</si>
  <si>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</si>
  <si>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</si>
  <si>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</si>
  <si>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</si>
  <si>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</si>
  <si>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</si>
  <si>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</si>
  <si>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</si>
  <si>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</si>
  <si>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</si>
  <si>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</si>
  <si>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</si>
  <si>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</si>
  <si>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</si>
  <si>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</si>
  <si>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</si>
  <si>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</si>
  <si>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</si>
  <si>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</si>
  <si>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</si>
  <si>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</si>
  <si>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</si>
  <si>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</si>
  <si>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</si>
  <si>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</si>
  <si>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</si>
  <si>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</si>
  <si>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</si>
  <si>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</si>
  <si>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</si>
  <si>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</si>
  <si>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</si>
  <si>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</si>
  <si>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</si>
  <si>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</si>
  <si>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</si>
  <si>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</si>
  <si>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</si>
  <si>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</si>
  <si>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</si>
  <si>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</si>
  <si>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</si>
  <si>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</si>
  <si>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</si>
  <si>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</si>
  <si>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</si>
  <si>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</si>
  <si>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</si>
  <si>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</si>
  <si>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</si>
  <si>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</si>
  <si>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</si>
  <si>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</si>
  <si>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</si>
  <si>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</si>
  <si>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</si>
  <si>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</si>
  <si>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</si>
  <si>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</si>
  <si>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</si>
  <si>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</si>
  <si>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</si>
  <si>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</si>
  <si>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</si>
  <si>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</si>
  <si>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</si>
  <si>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</si>
  <si>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</si>
  <si>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</si>
  <si>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</si>
  <si>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</si>
  <si>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</si>
  <si>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</si>
  <si>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</si>
  <si>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</si>
  <si>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</si>
  <si>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</si>
  <si>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</si>
  <si>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</si>
  <si>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</si>
  <si>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</si>
  <si>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</si>
  <si>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</si>
  <si>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</si>
  <si>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</si>
  <si>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</si>
  <si>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</si>
  <si>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</si>
  <si>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</si>
  <si>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</si>
  <si>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</si>
  <si>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</si>
  <si>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</si>
  <si>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</si>
  <si>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</si>
  <si>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</si>
  <si>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</si>
  <si>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</si>
  <si>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</si>
  <si>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</si>
  <si>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</si>
  <si>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</si>
  <si>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</si>
  <si>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</si>
  <si>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</si>
  <si>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</si>
  <si>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</si>
  <si>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</si>
  <si>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</si>
  <si>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</si>
  <si>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</si>
  <si>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</si>
  <si>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</si>
  <si>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</si>
  <si>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</si>
  <si>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</si>
  <si>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</si>
  <si>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</si>
  <si>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</si>
  <si>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</si>
  <si>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</si>
  <si>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</si>
  <si>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</si>
  <si>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</si>
  <si>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</si>
  <si>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</si>
  <si>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</si>
  <si>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</si>
  <si>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</si>
  <si>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</si>
  <si>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</si>
  <si>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</si>
  <si>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</si>
  <si>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</si>
  <si>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</si>
  <si>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</si>
  <si>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</si>
  <si>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</si>
  <si>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</si>
  <si>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</si>
  <si>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</si>
  <si>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</si>
  <si>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</si>
  <si>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</si>
  <si>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</si>
  <si>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</si>
  <si>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</si>
  <si>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</si>
  <si>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</si>
  <si>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</si>
  <si>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</si>
  <si>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</si>
  <si>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</si>
  <si>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</si>
  <si>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</si>
  <si>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</si>
  <si>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</si>
  <si>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</si>
  <si>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</si>
  <si>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</si>
  <si>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</si>
  <si>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</si>
  <si>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</si>
  <si>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</si>
  <si>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</si>
  <si>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</si>
  <si>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</si>
  <si>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</si>
  <si>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</si>
  <si>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</si>
  <si>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</si>
  <si>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</si>
  <si>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</si>
  <si>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</si>
  <si>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</si>
  <si>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</si>
  <si>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</si>
  <si>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</si>
  <si>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</si>
  <si>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</si>
  <si>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</si>
  <si>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</si>
  <si>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</si>
  <si>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</si>
  <si>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</si>
  <si>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</si>
  <si>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</si>
  <si>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</si>
  <si>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</si>
  <si>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</si>
  <si>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</si>
  <si>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</si>
  <si>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</si>
  <si>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</si>
  <si>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</si>
  <si>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</si>
  <si>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</si>
  <si>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</si>
  <si>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</si>
  <si>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</si>
  <si>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</si>
  <si>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</si>
  <si>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</si>
  <si>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</si>
  <si>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</si>
  <si>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</si>
  <si>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</si>
  <si>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</si>
  <si>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</si>
  <si>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</si>
  <si>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</si>
  <si>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</si>
  <si>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</si>
  <si>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</si>
  <si>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</si>
  <si>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</si>
  <si>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</si>
  <si>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</si>
  <si>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</si>
  <si>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</si>
  <si>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</si>
  <si>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</si>
  <si>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</si>
  <si>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</si>
  <si>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</si>
  <si>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</si>
  <si>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</si>
  <si>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</si>
  <si>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</si>
  <si>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</si>
  <si>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</si>
  <si>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</si>
  <si>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</si>
  <si>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</si>
  <si>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</si>
  <si>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</si>
  <si>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</si>
  <si>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</si>
  <si>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</si>
  <si>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</si>
  <si>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</si>
  <si>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</si>
  <si>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</si>
  <si>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</si>
  <si>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</si>
  <si>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</si>
  <si>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</si>
  <si>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</si>
  <si>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</si>
  <si>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</si>
  <si>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</si>
  <si>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</si>
  <si>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</si>
  <si>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</si>
  <si>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</si>
  <si>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</si>
  <si>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</si>
  <si>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</si>
  <si>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</si>
  <si>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</si>
  <si>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</si>
  <si>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</si>
  <si>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</si>
  <si>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</si>
  <si>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</si>
  <si>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</si>
  <si>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</si>
  <si>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</si>
  <si>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</si>
  <si>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</si>
  <si>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</si>
  <si>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</si>
  <si>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</si>
  <si>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</si>
  <si>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</si>
  <si>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</si>
  <si>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</si>
  <si>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</si>
  <si>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</si>
  <si>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</si>
  <si>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</si>
  <si>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</si>
  <si>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</si>
  <si>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</si>
  <si>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</si>
  <si>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</si>
  <si>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</si>
  <si>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</si>
  <si>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</si>
  <si>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</si>
  <si>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</si>
  <si>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</si>
  <si>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</si>
  <si>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</si>
  <si>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</si>
  <si>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</si>
  <si>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</si>
  <si>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</si>
  <si>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</si>
  <si>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</si>
  <si>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</si>
  <si>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</si>
  <si>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</si>
  <si>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</si>
  <si>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</si>
  <si>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</si>
  <si>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</si>
  <si>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</si>
  <si>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</si>
  <si>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</si>
  <si>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</si>
  <si>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</si>
  <si>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</si>
  <si>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</si>
  <si>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</si>
  <si>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</si>
  <si>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</si>
  <si>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</si>
  <si>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</si>
  <si>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</si>
  <si>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</si>
  <si>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</si>
  <si>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</si>
  <si>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</si>
  <si>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</si>
  <si>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</si>
  <si>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</si>
  <si>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</si>
  <si>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</si>
  <si>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</si>
  <si>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</si>
  <si>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</si>
  <si>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</si>
  <si>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</si>
  <si>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</si>
  <si>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</si>
  <si>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</si>
  <si>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</si>
  <si>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</si>
  <si>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</si>
  <si>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</si>
  <si>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</si>
  <si>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</si>
  <si>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</si>
  <si>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</si>
  <si>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</si>
  <si>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</si>
  <si>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</si>
  <si>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</si>
  <si>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</si>
  <si>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</si>
  <si>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</si>
  <si>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</si>
  <si>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</si>
  <si>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</si>
  <si>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</si>
  <si>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</si>
  <si>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</si>
  <si>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</si>
  <si>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</si>
  <si>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</si>
  <si>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</si>
  <si>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</si>
  <si>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</si>
  <si>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</si>
  <si>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</si>
  <si>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</si>
  <si>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</si>
  <si>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</si>
  <si>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</si>
  <si>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</si>
  <si>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</si>
  <si>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</si>
  <si>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</si>
  <si>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</si>
  <si>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</si>
  <si>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</si>
  <si>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</si>
  <si>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</si>
  <si>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</si>
  <si>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</si>
  <si>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</si>
  <si>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</si>
  <si>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</si>
  <si>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</si>
  <si>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</si>
  <si>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</si>
  <si>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</si>
  <si>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</si>
  <si>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</si>
  <si>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</si>
  <si>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</si>
  <si>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</si>
  <si>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</si>
  <si>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</si>
  <si>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</si>
  <si>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</si>
  <si>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</si>
  <si>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</si>
  <si>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</si>
  <si>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</si>
  <si>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</si>
  <si>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</si>
  <si>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</si>
  <si>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</si>
  <si>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</si>
  <si>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</si>
  <si>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</si>
  <si>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</si>
  <si>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</si>
  <si>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</si>
  <si>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</si>
  <si>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</si>
  <si>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</si>
  <si>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</si>
  <si>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</si>
  <si>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</si>
  <si>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</si>
  <si>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</si>
  <si>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</si>
  <si>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</si>
  <si>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</si>
  <si>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</si>
  <si>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</si>
  <si>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</si>
  <si>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</si>
  <si>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</si>
  <si>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</si>
  <si>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</si>
  <si>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</si>
  <si>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</si>
  <si>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</si>
  <si>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</si>
  <si>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</si>
  <si>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</si>
  <si>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</si>
  <si>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</si>
  <si>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</si>
  <si>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</si>
  <si>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</si>
  <si>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</si>
  <si>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</si>
  <si>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</si>
  <si>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</si>
  <si>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</si>
  <si>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</si>
  <si>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</si>
  <si>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</si>
  <si>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</si>
  <si>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</si>
  <si>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</si>
  <si>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</si>
  <si>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</si>
  <si>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</si>
  <si>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</si>
  <si>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</si>
  <si>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</si>
  <si>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</si>
  <si>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</si>
  <si>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</si>
  <si>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</si>
  <si>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</si>
  <si>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</si>
  <si>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</si>
  <si>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</si>
  <si>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</si>
  <si>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</si>
  <si>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</si>
  <si>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</si>
  <si>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</si>
  <si>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</si>
  <si>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</si>
  <si>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</si>
  <si>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</si>
  <si>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</si>
  <si>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</si>
  <si>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</si>
  <si>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</si>
  <si>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</si>
  <si>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</si>
  <si>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</si>
  <si>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</si>
  <si>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</si>
  <si>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</si>
  <si>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</si>
  <si>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</si>
  <si>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</si>
  <si>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</si>
  <si>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</si>
  <si>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</si>
  <si>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</si>
  <si>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</si>
  <si>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</si>
  <si>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</si>
  <si>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</si>
  <si>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</si>
  <si>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</si>
  <si>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</si>
  <si>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</si>
  <si>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</si>
  <si>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</si>
  <si>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</si>
  <si>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</si>
  <si>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</si>
  <si>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</si>
  <si>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</si>
  <si>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</si>
  <si>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</si>
  <si>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</si>
  <si>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</si>
  <si>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</si>
  <si>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</si>
  <si>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</si>
  <si>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</si>
  <si>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</si>
  <si>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</si>
  <si>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</si>
  <si>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</si>
  <si>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</si>
  <si>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</si>
  <si>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</si>
  <si>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</si>
  <si>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</si>
  <si>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</si>
  <si>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</si>
  <si>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</si>
  <si>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</si>
  <si>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</si>
  <si>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</si>
  <si>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</si>
  <si>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</si>
  <si>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</si>
  <si>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</si>
  <si>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</si>
  <si>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</si>
  <si>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</si>
  <si>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</si>
  <si>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</si>
  <si>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</si>
  <si>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</si>
  <si>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</si>
  <si>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</si>
  <si>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</si>
  <si>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</si>
  <si>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</si>
  <si>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</si>
  <si>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</si>
  <si>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</si>
  <si>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</si>
  <si>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</si>
  <si>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</si>
  <si>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</si>
  <si>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</si>
  <si>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</si>
  <si>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</si>
  <si>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</si>
  <si>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</si>
  <si>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</si>
  <si>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</si>
  <si>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</si>
  <si>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</si>
  <si>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</si>
  <si>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</si>
  <si>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</si>
  <si>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</si>
  <si>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</si>
  <si>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</si>
  <si>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</si>
  <si>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</si>
  <si>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</si>
  <si>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</si>
  <si>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</si>
  <si>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</si>
  <si>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</si>
  <si>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</si>
  <si>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</si>
  <si>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</si>
  <si>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</si>
  <si>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</si>
  <si>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</si>
  <si>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</si>
  <si>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</si>
  <si>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</si>
  <si>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</si>
  <si>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</si>
  <si>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</si>
  <si>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</si>
  <si>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</si>
  <si>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</si>
  <si>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</si>
  <si>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</si>
  <si>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</si>
  <si>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</si>
  <si>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</si>
  <si>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</si>
  <si>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</si>
  <si>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</si>
  <si>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</si>
  <si>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</si>
  <si>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</si>
  <si>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</si>
  <si>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</si>
  <si>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</si>
  <si>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</si>
  <si>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</si>
  <si>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</si>
  <si>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</si>
  <si>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</si>
  <si>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</si>
  <si>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</si>
  <si>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</si>
  <si>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</si>
  <si>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</si>
  <si>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</si>
  <si>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</si>
  <si>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</si>
  <si>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</si>
  <si>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</si>
  <si>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</si>
  <si>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</si>
  <si>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</si>
  <si>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</si>
  <si>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</si>
  <si>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</si>
  <si>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</si>
  <si>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</si>
  <si>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</si>
  <si>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</si>
  <si>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</si>
  <si>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</si>
  <si>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</si>
  <si>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</si>
  <si>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</si>
  <si>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</si>
  <si>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</si>
  <si>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</si>
  <si>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</si>
  <si>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</si>
  <si>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</si>
  <si>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</si>
  <si>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</si>
  <si>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</si>
  <si>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</si>
  <si>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</si>
  <si>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</si>
  <si>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</si>
  <si>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</si>
  <si>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</si>
  <si>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</si>
  <si>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</si>
  <si>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</si>
  <si>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</si>
  <si>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</si>
  <si>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</si>
  <si>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</si>
  <si>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</si>
  <si>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</si>
  <si>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</si>
  <si>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</si>
  <si>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</si>
  <si>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</si>
  <si>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</si>
  <si>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</si>
  <si>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</si>
  <si>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</si>
  <si>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</si>
  <si>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</si>
  <si>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</si>
  <si>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</si>
  <si>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</si>
  <si>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</si>
  <si>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</si>
  <si>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</si>
  <si>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</si>
  <si>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</si>
  <si>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</si>
  <si>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</si>
  <si>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</si>
  <si>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</si>
  <si>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</si>
  <si>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</si>
  <si>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</si>
  <si>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</si>
  <si>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</si>
  <si>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</si>
  <si>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</si>
  <si>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</si>
  <si>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</si>
  <si>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</si>
  <si>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</si>
  <si>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</si>
  <si>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</si>
  <si>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</si>
  <si>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</si>
  <si>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</si>
  <si>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</si>
  <si>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</si>
  <si>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</si>
  <si>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</si>
  <si>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</si>
  <si>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</si>
  <si>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</si>
  <si>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</si>
  <si>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</si>
  <si>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</si>
  <si>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</si>
  <si>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</si>
  <si>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</si>
  <si>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</si>
  <si>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</si>
  <si>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</si>
  <si>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</si>
  <si>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</si>
  <si>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</si>
  <si>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</si>
  <si>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</si>
  <si>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</si>
  <si>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</si>
  <si>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</si>
  <si>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</si>
  <si>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</si>
  <si>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</si>
  <si>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</si>
  <si>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</si>
  <si>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</si>
  <si>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</si>
  <si>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</si>
  <si>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</si>
  <si>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</si>
  <si>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</si>
  <si>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</si>
  <si>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</si>
  <si>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</si>
  <si>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</si>
  <si>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</si>
  <si>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</si>
  <si>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</si>
  <si>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</si>
  <si>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</si>
  <si>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</si>
  <si>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</si>
  <si>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</si>
  <si>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</si>
  <si>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</si>
  <si>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</si>
  <si>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</si>
  <si>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</si>
  <si>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</si>
  <si>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</si>
  <si>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</si>
  <si>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</si>
  <si>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</si>
  <si>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</si>
  <si>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</si>
  <si>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</si>
  <si>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</si>
  <si>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</si>
  <si>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</si>
  <si>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</si>
  <si>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</si>
  <si>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</si>
  <si>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</si>
  <si>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</si>
  <si>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</si>
  <si>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</si>
  <si>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</si>
  <si>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</si>
  <si>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</si>
  <si>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</si>
  <si>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</si>
  <si>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</si>
  <si>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</si>
  <si>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</si>
  <si>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</si>
  <si>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</si>
  <si>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</si>
  <si>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</si>
  <si>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</si>
  <si>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</si>
  <si>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</si>
  <si>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</si>
  <si>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</si>
  <si>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</si>
  <si>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</si>
  <si>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</si>
  <si>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</si>
  <si>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</si>
  <si>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</si>
  <si>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</si>
  <si>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</si>
  <si>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</si>
  <si>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</si>
  <si>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</si>
  <si>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</si>
  <si>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</si>
  <si>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</si>
  <si>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</si>
  <si>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</si>
  <si>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</si>
  <si>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</si>
  <si>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</si>
  <si>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</si>
  <si>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</si>
  <si>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</si>
  <si>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</si>
  <si>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</si>
  <si>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</si>
  <si>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</si>
  <si>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</si>
  <si>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</si>
  <si>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</si>
  <si>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</si>
  <si>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</si>
  <si>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</si>
  <si>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</si>
  <si>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</si>
  <si>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</si>
  <si>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</si>
  <si>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</si>
  <si>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</si>
  <si>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</si>
  <si>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</si>
  <si>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</si>
  <si>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</si>
  <si>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</si>
  <si>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</si>
  <si>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</si>
  <si>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</si>
  <si>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</si>
  <si>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</si>
  <si>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</si>
  <si>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</si>
  <si>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</si>
  <si>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</si>
  <si>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</si>
  <si>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</si>
  <si>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</si>
  <si>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</si>
  <si>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</si>
  <si>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</si>
  <si>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</si>
  <si>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</si>
  <si>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</si>
  <si>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</si>
  <si>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</si>
  <si>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</si>
  <si>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</si>
  <si>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</si>
  <si>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</si>
  <si>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</si>
  <si>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</si>
  <si>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</si>
  <si>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</si>
  <si>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</si>
  <si>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</si>
  <si>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</si>
  <si>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</si>
  <si>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</si>
  <si>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</si>
  <si>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</si>
  <si>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</si>
  <si>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</si>
  <si>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</si>
  <si>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</si>
  <si>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</si>
  <si>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</si>
  <si>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</si>
  <si>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</si>
  <si>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</si>
  <si>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</si>
  <si>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</si>
  <si>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</si>
  <si>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</si>
  <si>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</si>
  <si>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</si>
  <si>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</si>
  <si>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</si>
  <si>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</si>
  <si>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</si>
  <si>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</si>
  <si>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</si>
  <si>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</si>
  <si>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</si>
  <si>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</si>
  <si>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</si>
  <si>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</si>
  <si>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</si>
  <si>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</si>
  <si>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</si>
  <si>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</si>
  <si>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</si>
  <si>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</si>
  <si>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</si>
  <si>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</si>
  <si>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</si>
  <si>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</si>
  <si>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</si>
  <si>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</si>
  <si>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</si>
  <si>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</si>
  <si>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</si>
  <si>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</si>
  <si>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</si>
  <si>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</si>
  <si>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</si>
  <si>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</si>
  <si>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</si>
  <si>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</si>
  <si>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</si>
  <si>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</si>
  <si>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</si>
  <si>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</si>
  <si>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</si>
  <si>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</si>
  <si>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</si>
  <si>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</si>
  <si>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</si>
  <si>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</si>
  <si>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</si>
  <si>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</si>
  <si>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</si>
  <si>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</si>
  <si>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</si>
  <si>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</si>
  <si>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</si>
  <si>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</si>
  <si>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</si>
  <si>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</si>
  <si>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</si>
  <si>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</si>
  <si>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</si>
  <si>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</si>
  <si>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</si>
  <si>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</si>
  <si>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</si>
  <si>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</si>
  <si>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</si>
  <si>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</si>
  <si>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</si>
  <si>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</si>
  <si>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</si>
  <si>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</si>
  <si>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</si>
  <si>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</si>
  <si>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</si>
  <si>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</si>
  <si>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</si>
  <si>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</si>
  <si>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</si>
  <si>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</si>
  <si>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</si>
  <si>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</si>
  <si>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</si>
  <si>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</si>
  <si>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</si>
  <si>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</si>
  <si>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</si>
  <si>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</si>
  <si>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</si>
  <si>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</si>
  <si>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</si>
  <si>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</si>
  <si>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</si>
  <si>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</si>
  <si>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</si>
  <si>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</si>
  <si>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</si>
  <si>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</si>
  <si>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</si>
  <si>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</si>
  <si>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</si>
  <si>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</si>
  <si>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</si>
  <si>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</si>
  <si>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</si>
  <si>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</si>
  <si>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</si>
  <si>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</si>
  <si>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</si>
  <si>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</si>
  <si>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</si>
  <si>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</si>
  <si>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</si>
  <si>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</si>
  <si>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</si>
  <si>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</si>
  <si>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</si>
  <si>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</si>
  <si>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</si>
  <si>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</si>
  <si>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</si>
  <si>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</si>
  <si>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</si>
  <si>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</si>
  <si>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</si>
  <si>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</si>
  <si>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</si>
  <si>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</si>
  <si>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</si>
  <si>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</si>
  <si>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</si>
  <si>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</si>
  <si>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</si>
  <si>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</si>
  <si>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</si>
  <si>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</si>
  <si>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</si>
  <si>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</si>
  <si>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</si>
  <si>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</si>
  <si>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</si>
  <si>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</si>
  <si>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</si>
  <si>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</si>
  <si>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</si>
  <si>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</si>
  <si>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</si>
  <si>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</si>
  <si>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</si>
  <si>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</si>
  <si>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</si>
  <si>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</si>
  <si>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</si>
  <si>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</si>
  <si>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</si>
  <si>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</si>
  <si>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</si>
  <si>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</si>
  <si>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</si>
  <si>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</si>
  <si>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</si>
  <si>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</si>
  <si>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</si>
  <si>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</si>
  <si>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</si>
  <si>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</si>
  <si>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</si>
  <si>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</si>
  <si>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</si>
  <si>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</si>
  <si>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</si>
  <si>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</si>
  <si>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</si>
  <si>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</si>
  <si>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</si>
  <si>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</si>
  <si>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</si>
  <si>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</si>
  <si>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</si>
  <si>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</si>
  <si>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</si>
  <si>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</si>
  <si>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</si>
  <si>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</si>
  <si>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</si>
  <si>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</si>
  <si>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</si>
  <si>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</si>
  <si>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</si>
  <si>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</si>
  <si>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</si>
  <si>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</si>
  <si>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</si>
  <si>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</si>
  <si>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</si>
  <si>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</si>
  <si>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</si>
  <si>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</si>
  <si>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</si>
  <si>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</si>
  <si>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</si>
  <si>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</si>
  <si>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</si>
  <si>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</si>
  <si>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</si>
  <si>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</si>
  <si>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</si>
  <si>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</si>
  <si>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</si>
  <si>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</si>
  <si>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</si>
  <si>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</si>
  <si>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</si>
  <si>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</si>
  <si>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</si>
  <si>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</si>
  <si>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</si>
  <si>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</si>
  <si>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</si>
  <si>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</si>
  <si>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</si>
  <si>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</si>
  <si>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</si>
  <si>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</si>
  <si>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</si>
  <si>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</si>
  <si>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</si>
  <si>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</si>
  <si>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</si>
  <si>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</si>
  <si>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</si>
  <si>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</si>
  <si>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</si>
  <si>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</si>
  <si>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</si>
  <si>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</si>
  <si>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</si>
  <si>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</si>
  <si>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</si>
  <si>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</si>
  <si>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</si>
  <si>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</si>
  <si>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</si>
  <si>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</si>
  <si>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</si>
  <si>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</si>
  <si>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</si>
  <si>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</si>
  <si>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</si>
  <si>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</si>
  <si>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</si>
  <si>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</si>
  <si>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</si>
  <si>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</si>
  <si>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</si>
  <si>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</si>
  <si>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</si>
  <si>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</si>
  <si>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</si>
  <si>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</si>
  <si>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</si>
  <si>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</si>
  <si>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</si>
  <si>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</si>
  <si>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</si>
  <si>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</si>
  <si>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</si>
  <si>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</si>
  <si>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</si>
  <si>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</si>
  <si>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</si>
  <si>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</si>
  <si>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</si>
  <si>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</si>
  <si>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</si>
  <si>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</si>
  <si>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</si>
  <si>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</si>
  <si>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</si>
  <si>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</si>
  <si>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</si>
  <si>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</si>
  <si>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</si>
  <si>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</si>
  <si>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</si>
  <si>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</si>
  <si>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</si>
  <si>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</si>
  <si>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</si>
  <si>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</si>
  <si>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</si>
  <si>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</si>
  <si>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</si>
  <si>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</si>
  <si>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</si>
  <si>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</si>
  <si>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</si>
  <si>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</si>
  <si>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</si>
  <si>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</si>
  <si>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</si>
  <si>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</si>
  <si>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</si>
  <si>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</si>
  <si>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</si>
  <si>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</si>
  <si>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</si>
  <si>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</si>
  <si>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</si>
  <si>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</si>
  <si>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</si>
  <si>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</si>
  <si>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</si>
  <si>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</si>
  <si>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</si>
  <si>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</si>
  <si>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</si>
  <si>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</si>
  <si>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</si>
  <si>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</si>
  <si>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</si>
  <si>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</si>
  <si>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</si>
  <si>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</si>
  <si>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</si>
  <si>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</si>
  <si>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</si>
  <si>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</si>
  <si>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</si>
  <si>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</si>
  <si>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</si>
  <si>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</si>
  <si>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</si>
  <si>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</si>
  <si>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</si>
  <si>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</si>
  <si>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</si>
  <si>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</si>
  <si>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</si>
  <si>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</si>
  <si>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</si>
  <si>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</si>
  <si>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</si>
  <si>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</si>
  <si>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</si>
  <si>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</si>
  <si>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</si>
  <si>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</si>
  <si>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</si>
  <si>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</si>
  <si>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</si>
  <si>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</si>
  <si>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</si>
  <si>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</si>
  <si>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</si>
  <si>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</si>
  <si>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</si>
  <si>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</si>
  <si>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</si>
  <si>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</si>
  <si>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</si>
  <si>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</si>
  <si>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</si>
  <si>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</si>
  <si>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</si>
  <si>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</si>
  <si>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</si>
  <si>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</si>
  <si>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</si>
  <si>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</si>
  <si>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</si>
  <si>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</si>
  <si>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</si>
  <si>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</si>
  <si>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</si>
  <si>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</si>
  <si>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</si>
  <si>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</si>
  <si>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</si>
  <si>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</si>
  <si>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</si>
  <si>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</si>
  <si>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</si>
  <si>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</si>
  <si>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</si>
  <si>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</si>
  <si>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</si>
  <si>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</si>
  <si>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</si>
  <si>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</si>
  <si>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</si>
  <si>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</si>
  <si>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</si>
  <si>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</si>
  <si>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</si>
  <si>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</si>
  <si>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</si>
  <si>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</si>
  <si>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</si>
  <si>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</si>
  <si>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</si>
  <si>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</si>
  <si>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</si>
  <si>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</si>
  <si>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</si>
  <si>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</si>
  <si>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</si>
  <si>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</si>
  <si>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</si>
  <si>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</si>
  <si>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</si>
  <si>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</si>
  <si>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</si>
  <si>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</si>
  <si>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</si>
  <si>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</si>
  <si>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</si>
  <si>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</si>
  <si>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</si>
  <si>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</si>
  <si>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</si>
  <si>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</si>
  <si>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</si>
  <si>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</si>
  <si>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</si>
  <si>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</si>
  <si>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</si>
  <si>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</si>
  <si>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</si>
  <si>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</si>
  <si>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</si>
  <si>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</si>
  <si>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</si>
  <si>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</si>
  <si>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</si>
  <si>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</si>
  <si>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</si>
  <si>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</si>
  <si>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</si>
  <si>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</si>
  <si>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</si>
  <si>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</si>
  <si>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</si>
  <si>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</si>
  <si>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</si>
  <si>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</si>
  <si>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</si>
  <si>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</si>
  <si>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</si>
  <si>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</si>
  <si>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</si>
  <si>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</si>
  <si>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</si>
  <si>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</si>
  <si>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</si>
  <si>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</si>
  <si>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</si>
  <si>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</si>
  <si>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</si>
  <si>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</si>
  <si>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</si>
  <si>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</si>
  <si>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</si>
  <si>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</si>
  <si>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</si>
  <si>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</si>
  <si>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</si>
  <si>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</si>
  <si>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</si>
  <si>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</si>
  <si>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</si>
  <si>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</si>
  <si>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</si>
  <si>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</si>
  <si>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</si>
  <si>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</si>
  <si>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</si>
  <si>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</si>
  <si>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</si>
  <si>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</si>
  <si>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</si>
  <si>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</si>
  <si>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</si>
  <si>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</si>
  <si>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</si>
  <si>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</si>
  <si>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</si>
  <si>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</si>
  <si>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</si>
  <si>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</si>
  <si>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</si>
  <si>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</si>
  <si>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</si>
  <si>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</si>
  <si>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</si>
  <si>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</si>
  <si>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</si>
  <si>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</si>
  <si>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</si>
  <si>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</si>
  <si>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</si>
  <si>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</si>
  <si>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</si>
  <si>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</si>
  <si>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</si>
  <si>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</si>
  <si>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</si>
  <si>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</si>
  <si>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</si>
  <si>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</si>
  <si>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</si>
  <si>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</si>
  <si>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</si>
  <si>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</si>
  <si>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</si>
  <si>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</si>
  <si>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</si>
  <si>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</si>
  <si>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</si>
  <si>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</si>
  <si>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</si>
  <si>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</si>
  <si>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</si>
  <si>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</si>
  <si>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</si>
  <si>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</si>
  <si>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</si>
  <si>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</si>
  <si>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</si>
  <si>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</si>
  <si>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</si>
  <si>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</si>
  <si>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</si>
  <si>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</si>
  <si>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</si>
  <si>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</si>
  <si>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</si>
  <si>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</si>
  <si>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</si>
  <si>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</si>
  <si>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</si>
  <si>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</si>
  <si>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</si>
  <si>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</si>
  <si>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</si>
  <si>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</si>
  <si>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</si>
  <si>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</si>
  <si>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</si>
  <si>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</si>
  <si>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</si>
  <si>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</si>
  <si>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</si>
  <si>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</si>
  <si>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</si>
  <si>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</si>
  <si>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</si>
  <si>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</si>
  <si>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</si>
  <si>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</si>
  <si>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</si>
  <si>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</si>
  <si>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</si>
  <si>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</si>
  <si>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</si>
  <si>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</si>
  <si>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</si>
  <si>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</si>
  <si>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</si>
  <si>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</si>
  <si>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</si>
  <si>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</si>
  <si>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</si>
  <si>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</si>
  <si>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</si>
  <si>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</si>
  <si>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</si>
  <si>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</si>
  <si>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</si>
  <si>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</si>
  <si>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</si>
  <si>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</si>
  <si>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</si>
  <si>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</si>
  <si>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</si>
  <si>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</si>
  <si>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</si>
  <si>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</si>
  <si>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</si>
  <si>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</si>
  <si>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</si>
  <si>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</si>
  <si>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</si>
  <si>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</si>
  <si>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</si>
  <si>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</si>
  <si>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</si>
  <si>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</si>
  <si>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</si>
  <si>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</si>
  <si>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</si>
  <si>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</si>
  <si>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</si>
  <si>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</si>
  <si>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</si>
  <si>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</si>
  <si>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</si>
  <si>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</si>
  <si>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</si>
  <si>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</si>
  <si>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</si>
  <si>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</si>
  <si>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</si>
  <si>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</si>
  <si>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</si>
  <si>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</si>
  <si>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</si>
  <si>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</si>
  <si>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</si>
  <si>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</si>
  <si>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</si>
  <si>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</si>
  <si>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</si>
  <si>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</si>
  <si>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</si>
  <si>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</si>
  <si>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</si>
  <si>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</si>
  <si>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</si>
  <si>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</si>
  <si>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</si>
  <si>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</si>
  <si>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</si>
  <si>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</si>
  <si>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</si>
  <si>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</si>
  <si>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</si>
  <si>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</si>
  <si>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</si>
  <si>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</si>
  <si>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</si>
  <si>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</si>
  <si>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</si>
  <si>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</si>
  <si>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</si>
  <si>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</si>
  <si>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</si>
  <si>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</si>
  <si>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</si>
  <si>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</si>
  <si>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</si>
  <si>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</si>
  <si>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</si>
  <si>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</si>
  <si>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</si>
  <si>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</si>
  <si>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</si>
  <si>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</si>
  <si>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</si>
  <si>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</si>
  <si>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</si>
  <si>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</si>
  <si>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</si>
  <si>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</si>
  <si>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</si>
  <si>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</si>
  <si>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</si>
  <si>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</si>
  <si>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</si>
  <si>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</si>
  <si>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</si>
  <si>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</si>
  <si>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</si>
  <si>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</si>
  <si>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</si>
  <si>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</si>
  <si>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</si>
  <si>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</si>
  <si>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</si>
  <si>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</si>
  <si>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</si>
  <si>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</si>
  <si>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</si>
  <si>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</si>
  <si>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</si>
  <si>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</si>
  <si>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</si>
  <si>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</si>
  <si>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</si>
  <si>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</si>
  <si>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</si>
  <si>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</si>
  <si>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</si>
  <si>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</si>
  <si>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</si>
  <si>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</si>
  <si>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</si>
  <si>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</si>
  <si>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</si>
  <si>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</si>
  <si>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</si>
  <si>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</si>
  <si>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</si>
  <si>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</si>
  <si>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</si>
  <si>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</si>
  <si>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</si>
  <si>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</si>
  <si>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</si>
  <si>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</si>
  <si>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</si>
  <si>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</si>
  <si>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</si>
  <si>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</si>
  <si>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</si>
  <si>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</si>
  <si>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</si>
  <si>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</si>
  <si>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</si>
  <si>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</si>
  <si>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</si>
  <si>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</si>
  <si>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</si>
  <si>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</si>
  <si>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</si>
  <si>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</si>
  <si>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</si>
  <si>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</si>
  <si>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</si>
  <si>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</si>
  <si>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</si>
  <si>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</si>
  <si>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</si>
  <si>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</si>
  <si>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</si>
  <si>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</si>
  <si>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</si>
  <si>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</si>
  <si>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</si>
  <si>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</si>
  <si>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</si>
  <si>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</si>
  <si>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</si>
  <si>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</si>
  <si>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</si>
  <si>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</si>
  <si>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</si>
  <si>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</si>
  <si>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</si>
  <si>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</si>
  <si>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</si>
  <si>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</si>
  <si>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</si>
  <si>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</si>
  <si>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</si>
  <si>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</si>
  <si>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</si>
  <si>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</si>
  <si>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</si>
  <si>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</si>
  <si>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</si>
  <si>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</si>
  <si>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</si>
  <si>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</si>
  <si>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</si>
  <si>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</si>
  <si>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</si>
  <si>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</si>
  <si>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</si>
  <si>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</si>
  <si>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</si>
  <si>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</si>
  <si>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</si>
  <si>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</si>
  <si>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</si>
  <si>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</si>
  <si>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</si>
  <si>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</si>
  <si>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</si>
  <si>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</si>
  <si>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</si>
  <si>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</si>
  <si>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</si>
  <si>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</si>
  <si>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</si>
  <si>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</si>
  <si>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</si>
  <si>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</si>
  <si>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</si>
  <si>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</si>
  <si>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</si>
  <si>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</si>
  <si>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</si>
  <si>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</si>
  <si>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</si>
  <si>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</si>
  <si>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</si>
  <si>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</si>
  <si>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</si>
  <si>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</si>
  <si>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</si>
  <si>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</si>
  <si>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</si>
  <si>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</si>
  <si>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</si>
  <si>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</si>
  <si>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</si>
  <si>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</si>
  <si>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</si>
  <si>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</si>
  <si>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</si>
  <si>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</si>
  <si>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</si>
  <si>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</si>
  <si>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</si>
  <si>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</si>
  <si>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</si>
  <si>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</si>
  <si>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</si>
  <si>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</si>
  <si>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</si>
  <si>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</si>
  <si>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</si>
  <si>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</si>
  <si>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</si>
  <si>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</si>
  <si>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</si>
  <si>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</si>
  <si>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</si>
  <si>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</si>
  <si>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</si>
  <si>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</si>
  <si>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</si>
  <si>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</si>
  <si>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</si>
  <si>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</si>
  <si>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</si>
  <si>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</si>
  <si>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</si>
  <si>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</si>
  <si>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</si>
  <si>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</si>
  <si>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</si>
  <si>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</si>
  <si>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</si>
  <si>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</si>
  <si>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</si>
  <si>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</si>
  <si>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</si>
  <si>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</si>
  <si>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</si>
  <si>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</si>
  <si>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</si>
  <si>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</si>
  <si>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</si>
  <si>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</si>
  <si>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</si>
  <si>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</si>
  <si>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</si>
  <si>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</si>
  <si>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</si>
  <si>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</si>
  <si>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</si>
  <si>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</si>
  <si>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</si>
  <si>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</si>
  <si>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</si>
  <si>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</si>
  <si>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</si>
  <si>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</si>
  <si>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</si>
  <si>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</si>
  <si>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</si>
  <si>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</si>
  <si>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</si>
  <si>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</si>
  <si>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</si>
  <si>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</si>
  <si>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</si>
  <si>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</si>
  <si>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</si>
  <si>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</si>
  <si>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</si>
  <si>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</si>
  <si>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</si>
  <si>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</si>
  <si>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</si>
  <si>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</si>
  <si>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</si>
  <si>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</si>
  <si>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</si>
  <si>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</si>
  <si>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</si>
  <si>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</si>
  <si>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</si>
  <si>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</si>
  <si>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</si>
  <si>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</si>
  <si>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</si>
  <si>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</si>
  <si>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</si>
  <si>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</si>
  <si>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</si>
  <si>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</si>
  <si>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</si>
  <si>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</si>
  <si>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</si>
  <si>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</si>
  <si>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</si>
  <si>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</si>
  <si>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</si>
  <si>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</si>
  <si>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</si>
  <si>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</si>
  <si>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</si>
  <si>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</si>
  <si>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</si>
  <si>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</si>
  <si>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</si>
  <si>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</si>
  <si>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</si>
  <si>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</si>
  <si>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</si>
  <si>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</si>
  <si>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</si>
  <si>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</si>
  <si>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</si>
  <si>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</si>
  <si>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</si>
  <si>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</si>
  <si>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</si>
  <si>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</si>
  <si>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</si>
  <si>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</si>
  <si>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</si>
  <si>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</si>
  <si>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</si>
  <si>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</si>
  <si>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</si>
  <si>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</si>
  <si>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</si>
  <si>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</si>
  <si>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</si>
  <si>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</si>
  <si>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</si>
  <si>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</si>
  <si>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</si>
  <si>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</si>
  <si>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</si>
  <si>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</si>
  <si>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</si>
  <si>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</si>
  <si>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</si>
  <si>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</si>
  <si>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</si>
  <si>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</si>
  <si>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</si>
  <si>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</si>
  <si>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</si>
  <si>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</si>
  <si>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</si>
  <si>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</si>
  <si>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</si>
  <si>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</si>
  <si>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</si>
  <si>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</si>
  <si>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</si>
  <si>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</si>
  <si>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</si>
  <si>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</si>
  <si>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</si>
  <si>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</si>
  <si>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</si>
  <si>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</si>
  <si>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</si>
  <si>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</si>
  <si>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</si>
  <si>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</si>
  <si>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</si>
  <si>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</si>
  <si>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</si>
  <si>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</si>
  <si>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</si>
  <si>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</si>
  <si>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</si>
  <si>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</si>
  <si>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</si>
  <si>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</si>
  <si>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</si>
  <si>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</si>
  <si>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</si>
  <si>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</si>
  <si>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</si>
  <si>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</si>
  <si>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</si>
  <si>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</si>
  <si>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</si>
  <si>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</si>
  <si>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</si>
  <si>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</si>
  <si>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</si>
  <si>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</si>
  <si>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</si>
  <si>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</si>
  <si>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</si>
  <si>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</si>
  <si>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</si>
  <si>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</si>
  <si>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</si>
  <si>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</si>
  <si>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</si>
  <si>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</si>
  <si>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</si>
  <si>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</si>
  <si>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</si>
  <si>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</si>
  <si>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</si>
  <si>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</si>
  <si>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</si>
  <si>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</si>
  <si>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</si>
  <si>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</si>
  <si>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</si>
  <si>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</si>
  <si>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</si>
  <si>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</si>
  <si>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</si>
  <si>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</si>
  <si>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</si>
  <si>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</si>
  <si>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</si>
  <si>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</si>
  <si>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</si>
  <si>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</si>
  <si>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</si>
  <si>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</si>
  <si>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</si>
  <si>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</si>
  <si>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</si>
  <si>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</si>
  <si>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</si>
  <si>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</si>
  <si>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</si>
  <si>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</si>
  <si>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</si>
  <si>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</si>
  <si>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</si>
  <si>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</si>
  <si>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</si>
  <si>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</si>
  <si>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</si>
  <si>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</si>
  <si>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</si>
  <si>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</si>
  <si>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</si>
  <si>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</si>
  <si>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</si>
  <si>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</si>
  <si>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</si>
  <si>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</si>
  <si>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</si>
  <si>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</si>
  <si>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</si>
  <si>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</si>
  <si>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</si>
  <si>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</si>
  <si>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</si>
  <si>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</si>
  <si>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</si>
  <si>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</si>
  <si>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</si>
  <si>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</si>
  <si>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</si>
  <si>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</si>
  <si>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</si>
  <si>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</si>
  <si>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</si>
  <si>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</si>
  <si>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</si>
  <si>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</si>
  <si>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</si>
  <si>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</si>
  <si>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</si>
  <si>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</si>
  <si>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</si>
  <si>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</si>
  <si>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</si>
  <si>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</si>
  <si>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</si>
  <si>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</si>
  <si>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</si>
  <si>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</si>
  <si>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</si>
  <si>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</si>
  <si>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</si>
  <si>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</si>
  <si>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</si>
  <si>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</si>
  <si>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</si>
  <si>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</si>
  <si>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</si>
  <si>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</si>
  <si>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</si>
  <si>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</si>
  <si>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</si>
  <si>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</si>
  <si>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</si>
  <si>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</si>
  <si>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</si>
  <si>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</si>
  <si>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</si>
  <si>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</si>
  <si>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</si>
  <si>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</si>
  <si>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</si>
  <si>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</si>
  <si>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</si>
  <si>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</si>
  <si>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</si>
  <si>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</si>
  <si>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</si>
  <si>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</si>
  <si>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</si>
  <si>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</si>
  <si>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</si>
  <si>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</si>
  <si>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</si>
  <si>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</si>
  <si>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</si>
  <si>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</si>
  <si>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</si>
  <si>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</si>
  <si>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</si>
  <si>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</si>
  <si>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</si>
  <si>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</si>
  <si>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</si>
  <si>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</si>
  <si>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</si>
  <si>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</si>
  <si>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</si>
  <si>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</si>
  <si>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</si>
  <si>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</si>
  <si>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</si>
  <si>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</si>
  <si>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</si>
  <si>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</si>
  <si>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</si>
  <si>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</si>
  <si>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</si>
  <si>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</si>
  <si>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</si>
  <si>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</si>
  <si>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</si>
  <si>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</si>
  <si>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</si>
  <si>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</si>
  <si>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</si>
  <si>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</si>
  <si>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</si>
  <si>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</si>
  <si>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</si>
  <si>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</si>
  <si>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</si>
  <si>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</si>
  <si>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</si>
  <si>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</si>
  <si>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</si>
  <si>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</si>
  <si>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</si>
  <si>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</si>
  <si>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</si>
  <si>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</si>
  <si>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</si>
  <si>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</si>
  <si>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</si>
  <si>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</si>
  <si>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</si>
  <si>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</si>
  <si>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</si>
  <si>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</si>
  <si>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</si>
  <si>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</si>
  <si>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</si>
  <si>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</si>
  <si>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</si>
  <si>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</si>
  <si>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</si>
  <si>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</si>
  <si>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</si>
  <si>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</si>
  <si>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</si>
  <si>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</si>
  <si>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</si>
  <si>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</si>
  <si>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</si>
  <si>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</si>
  <si>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</si>
  <si>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</si>
  <si>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</si>
  <si>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</si>
  <si>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</si>
  <si>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</si>
  <si>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</si>
  <si>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</si>
  <si>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</si>
  <si>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</si>
  <si>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</si>
  <si>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</si>
  <si>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</si>
  <si>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</si>
  <si>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</si>
  <si>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</si>
  <si>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</si>
  <si>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</si>
  <si>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</si>
  <si>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</si>
  <si>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</si>
  <si>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</si>
  <si>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</si>
  <si>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</si>
  <si>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</si>
  <si>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</si>
  <si>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</si>
  <si>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</si>
  <si>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</si>
  <si>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</si>
  <si>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</si>
  <si>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</si>
  <si>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</si>
  <si>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</si>
  <si>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</si>
  <si>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</si>
  <si>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</si>
  <si>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</si>
  <si>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</si>
  <si>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</si>
  <si>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</si>
  <si>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</si>
  <si>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</si>
  <si>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</si>
  <si>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</si>
  <si>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</si>
  <si>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</si>
  <si>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</si>
  <si>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</si>
  <si>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</si>
  <si>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</si>
  <si>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</si>
  <si>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</si>
  <si>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</si>
  <si>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</si>
  <si>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</si>
  <si>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</si>
  <si>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</si>
  <si>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</si>
  <si>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</si>
  <si>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</si>
  <si>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</si>
  <si>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</si>
  <si>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</si>
  <si>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</si>
  <si>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</si>
  <si>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</si>
  <si>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</si>
  <si>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</si>
  <si>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</si>
  <si>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</si>
  <si>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</si>
  <si>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</si>
  <si>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</si>
  <si>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</si>
  <si>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</si>
  <si>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</si>
  <si>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</si>
  <si>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</si>
  <si>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</si>
  <si>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</si>
  <si>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</si>
  <si>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</si>
  <si>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</si>
  <si>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</si>
  <si>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</si>
  <si>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</si>
  <si>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</si>
  <si>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</si>
  <si>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</si>
  <si>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</si>
  <si>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</si>
  <si>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</si>
  <si>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</si>
  <si>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</si>
  <si>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</si>
  <si>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</si>
  <si>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</si>
  <si>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</si>
  <si>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</si>
  <si>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</si>
  <si>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</si>
  <si>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</si>
  <si>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</si>
  <si>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</si>
  <si>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</si>
  <si>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</si>
  <si>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</si>
  <si>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</si>
  <si>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</si>
  <si>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</si>
  <si>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</si>
  <si>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</si>
  <si>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</si>
  <si>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</si>
  <si>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</si>
  <si>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</si>
  <si>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</si>
  <si>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</si>
  <si>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</si>
  <si>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</si>
  <si>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</si>
  <si>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</si>
  <si>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</si>
  <si>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</si>
  <si>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</si>
  <si>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</si>
  <si>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</si>
  <si>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</si>
  <si>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</si>
  <si>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</si>
  <si>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</si>
  <si>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</si>
  <si>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</si>
  <si>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</si>
  <si>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</si>
  <si>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</si>
  <si>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</si>
  <si>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</si>
  <si>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</si>
  <si>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</si>
  <si>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</si>
  <si>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</si>
  <si>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</si>
  <si>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</si>
  <si>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</si>
  <si>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</si>
  <si>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</si>
  <si>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</si>
  <si>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</si>
  <si>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</si>
  <si>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</si>
  <si>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</si>
  <si>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</si>
  <si>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</si>
  <si>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</si>
  <si>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</si>
  <si>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</si>
  <si>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</si>
  <si>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</si>
  <si>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</si>
  <si>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</si>
  <si>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</si>
  <si>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</si>
  <si>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</si>
  <si>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</si>
  <si>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</si>
  <si>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</si>
  <si>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</si>
  <si>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</si>
  <si>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</si>
  <si>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</si>
  <si>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</si>
  <si>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</si>
  <si>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</si>
  <si>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</si>
  <si>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</si>
  <si>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</si>
  <si>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</si>
  <si>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</si>
  <si>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</si>
  <si>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</si>
  <si>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</si>
  <si>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</si>
  <si>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</si>
  <si>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</si>
  <si>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</si>
  <si>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</si>
  <si>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</si>
  <si>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</si>
  <si>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</si>
  <si>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</si>
  <si>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</si>
  <si>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</si>
  <si>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</si>
  <si>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</si>
  <si>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</si>
  <si>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</si>
  <si>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</si>
  <si>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</si>
  <si>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</si>
  <si>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</si>
  <si>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</si>
  <si>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</si>
  <si>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</si>
  <si>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</si>
  <si>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</si>
  <si>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</si>
  <si>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</si>
  <si>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</si>
  <si>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</si>
  <si>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</si>
  <si>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</si>
  <si>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</si>
  <si>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</si>
  <si>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</si>
  <si>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</si>
  <si>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</si>
  <si>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</si>
  <si>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</si>
  <si>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</si>
  <si>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</si>
  <si>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</si>
  <si>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</si>
  <si>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</si>
  <si>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</si>
  <si>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</si>
  <si>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</si>
  <si>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</si>
  <si>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</si>
  <si>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</si>
  <si>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</si>
  <si>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</si>
  <si>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</si>
  <si>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</si>
  <si>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</si>
  <si>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</si>
  <si>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</si>
  <si>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</si>
  <si>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</si>
  <si>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</si>
  <si>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</si>
  <si>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</si>
  <si>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</si>
  <si>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</si>
  <si>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</si>
  <si>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</si>
  <si>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</si>
  <si>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</si>
  <si>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</si>
  <si>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</si>
  <si>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</si>
  <si>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</si>
  <si>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</si>
  <si>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</si>
  <si>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</si>
  <si>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</si>
  <si>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</si>
  <si>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</si>
  <si>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</si>
  <si>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</si>
  <si>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</si>
  <si>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</si>
  <si>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</si>
  <si>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</si>
  <si>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</si>
  <si>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</si>
  <si>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</si>
  <si>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</si>
  <si>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</si>
  <si>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</si>
  <si>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</si>
  <si>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</si>
  <si>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</si>
  <si>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</si>
  <si>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</si>
  <si>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</si>
  <si>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</si>
  <si>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</si>
  <si>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</si>
  <si>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</si>
  <si>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</si>
  <si>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</si>
  <si>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</si>
  <si>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</si>
  <si>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</si>
  <si>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</si>
  <si>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</si>
  <si>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</si>
  <si>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</si>
  <si>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</si>
  <si>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</si>
  <si>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</si>
  <si>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</si>
  <si>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</si>
  <si>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</si>
  <si>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</si>
  <si>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</si>
  <si>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</si>
  <si>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</si>
  <si>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</si>
  <si>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</si>
  <si>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</si>
  <si>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</si>
  <si>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</si>
  <si>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</si>
  <si>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</si>
  <si>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</si>
  <si>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</si>
  <si>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</si>
  <si>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</si>
  <si>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</si>
  <si>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</si>
  <si>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</si>
  <si>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</si>
  <si>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</si>
  <si>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</si>
  <si>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</si>
  <si>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</si>
  <si>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</si>
  <si>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</si>
  <si>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</si>
  <si>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</si>
  <si>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</si>
  <si>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</si>
  <si>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</si>
  <si>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</si>
  <si>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</si>
  <si>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</si>
  <si>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</si>
  <si>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</si>
  <si>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</si>
  <si>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</si>
  <si>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</si>
  <si>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</si>
  <si>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</si>
  <si>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</si>
  <si>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</si>
  <si>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</si>
  <si>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</si>
  <si>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</si>
  <si>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</si>
  <si>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</si>
  <si>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</si>
  <si>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</si>
  <si>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</si>
  <si>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</si>
  <si>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</si>
  <si>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</si>
  <si>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</si>
  <si>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</si>
  <si>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</si>
  <si>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</si>
  <si>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</si>
  <si>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</si>
  <si>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</si>
  <si>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</si>
  <si>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</si>
  <si>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</si>
  <si>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</si>
  <si>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</si>
  <si>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</si>
  <si>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</si>
  <si>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</si>
  <si>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</si>
  <si>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</si>
  <si>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</si>
  <si>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</si>
  <si>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</si>
  <si>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</si>
  <si>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</si>
  <si>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</si>
  <si>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</si>
  <si>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</si>
  <si>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</si>
  <si>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</si>
  <si>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</si>
  <si>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</si>
  <si>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</si>
  <si>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</si>
  <si>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</si>
  <si>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</si>
  <si>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</si>
  <si>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</si>
  <si>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</si>
  <si>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</si>
  <si>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</si>
  <si>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</si>
  <si>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</si>
  <si>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</si>
  <si>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</si>
  <si>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</si>
  <si>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</si>
  <si>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</si>
  <si>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</si>
  <si>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</si>
  <si>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</si>
  <si>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</si>
  <si>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</si>
  <si>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</si>
  <si>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</si>
  <si>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</si>
  <si>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</si>
  <si>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</si>
  <si>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</si>
  <si>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</si>
  <si>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</si>
  <si>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</si>
  <si>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</si>
  <si>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</si>
  <si>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</si>
  <si>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</si>
  <si>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</si>
  <si>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</si>
  <si>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</si>
  <si>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</si>
  <si>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</si>
  <si>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</si>
  <si>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</si>
  <si>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</si>
  <si>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</si>
  <si>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</si>
  <si>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</si>
  <si>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</si>
  <si>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</si>
  <si>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</si>
  <si>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</si>
  <si>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</si>
  <si>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</si>
  <si>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</si>
  <si>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</si>
  <si>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</si>
  <si>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</si>
  <si>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</si>
  <si>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</si>
  <si>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</si>
  <si>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</si>
  <si>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</si>
  <si>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</si>
  <si>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</si>
  <si>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</si>
  <si>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</si>
  <si>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</si>
  <si>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</si>
  <si>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</si>
  <si>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</si>
  <si>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</si>
  <si>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</si>
  <si>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</si>
  <si>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</si>
  <si>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</si>
  <si>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</si>
  <si>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</si>
  <si>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</si>
  <si>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</si>
  <si>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</si>
  <si>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</si>
  <si>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</si>
  <si>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</si>
  <si>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</si>
  <si>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</si>
  <si>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</si>
  <si>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</si>
  <si>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</si>
  <si>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</si>
  <si>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</si>
  <si>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</si>
  <si>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</si>
  <si>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</si>
  <si>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</si>
  <si>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</si>
  <si>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</si>
  <si>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</si>
  <si>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</si>
  <si>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</si>
  <si>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</si>
  <si>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</si>
  <si>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</si>
  <si>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</si>
  <si>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</si>
  <si>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</si>
  <si>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</si>
  <si>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</si>
  <si>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</si>
  <si>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</si>
  <si>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</si>
  <si>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</si>
  <si>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</si>
  <si>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</si>
  <si>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</si>
  <si>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</si>
  <si>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</si>
  <si>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</si>
  <si>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</si>
  <si>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</si>
  <si>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</si>
  <si>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</si>
  <si>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</si>
  <si>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</si>
  <si>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</si>
  <si>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</si>
  <si>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</si>
  <si>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</si>
  <si>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</si>
  <si>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</si>
  <si>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</si>
  <si>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</si>
  <si>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</si>
  <si>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</si>
  <si>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</si>
  <si>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</si>
  <si>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</si>
  <si>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</si>
  <si>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</si>
  <si>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</si>
  <si>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</si>
  <si>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</si>
  <si>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</si>
  <si>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</si>
  <si>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</si>
  <si>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</si>
  <si>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</si>
  <si>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</si>
  <si>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</si>
  <si>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</si>
  <si>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</si>
  <si>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</si>
  <si>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</si>
  <si>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</si>
  <si>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</si>
  <si>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</si>
  <si>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</si>
  <si>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</si>
  <si>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</si>
  <si>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</si>
  <si>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</si>
  <si>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</si>
  <si>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</si>
  <si>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</si>
  <si>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</si>
  <si>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</si>
  <si>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</si>
  <si>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</si>
  <si>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</si>
  <si>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</si>
  <si>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</si>
  <si>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</si>
  <si>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</si>
  <si>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</si>
  <si>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</si>
  <si>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</si>
  <si>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</si>
  <si>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</si>
  <si>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</si>
  <si>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</si>
  <si>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</si>
  <si>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</si>
  <si>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</si>
  <si>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</si>
  <si>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</si>
  <si>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</si>
  <si>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</si>
  <si>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</si>
  <si>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</si>
  <si>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</si>
  <si>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</si>
  <si>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</si>
  <si>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</si>
  <si>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</si>
  <si>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</si>
  <si>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</si>
  <si>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</si>
  <si>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</si>
  <si>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</si>
  <si>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</si>
  <si>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</si>
  <si>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</si>
  <si>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</si>
  <si>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</si>
  <si>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</si>
  <si>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</si>
  <si>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</si>
  <si>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</si>
  <si>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</si>
  <si>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</si>
  <si>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</si>
  <si>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</si>
  <si>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</si>
  <si>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</si>
  <si>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</si>
  <si>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</si>
  <si>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</si>
  <si>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</si>
  <si>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</si>
  <si>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</si>
  <si>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</si>
  <si>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</si>
  <si>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</si>
  <si>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</si>
  <si>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</si>
  <si>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</si>
  <si>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</si>
  <si>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</si>
  <si>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</si>
  <si>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</si>
  <si>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</si>
  <si>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</si>
  <si>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</si>
  <si>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</si>
  <si>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</si>
  <si>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</si>
  <si>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</si>
  <si>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</si>
  <si>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</si>
  <si>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</si>
  <si>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</si>
  <si>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</si>
  <si>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</si>
  <si>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</si>
  <si>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</si>
  <si>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</si>
  <si>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</si>
  <si>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</si>
  <si>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</si>
  <si>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</si>
  <si>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</si>
  <si>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</si>
  <si>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</si>
  <si>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</si>
  <si>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</si>
  <si>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</si>
  <si>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</si>
  <si>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</si>
  <si>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</si>
  <si>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</si>
  <si>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</si>
  <si>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</si>
  <si>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</si>
  <si>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</si>
  <si>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</si>
  <si>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</si>
  <si>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</si>
  <si>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</si>
  <si>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</si>
  <si>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</si>
  <si>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</si>
  <si>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</si>
  <si>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</si>
  <si>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</si>
  <si>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</si>
  <si>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</si>
  <si>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</si>
  <si>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</si>
  <si>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</si>
  <si>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</si>
  <si>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</si>
  <si>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</si>
  <si>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</si>
  <si>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</si>
  <si>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</si>
  <si>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</si>
  <si>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</si>
  <si>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</si>
  <si>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</si>
  <si>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</si>
  <si>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</si>
  <si>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</si>
  <si>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</si>
  <si>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</si>
  <si>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</si>
  <si>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</si>
  <si>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</si>
  <si>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</si>
  <si>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</si>
  <si>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</si>
  <si>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</si>
  <si>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</si>
  <si>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</si>
  <si>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</si>
  <si>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</si>
  <si>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</si>
  <si>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</si>
  <si>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</si>
  <si>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</si>
  <si>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</si>
  <si>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</si>
  <si>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</si>
  <si>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</si>
  <si>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</si>
  <si>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</si>
  <si>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</si>
  <si>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</si>
  <si>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</si>
  <si>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</si>
  <si>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</si>
  <si>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</si>
  <si>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</si>
  <si>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</si>
  <si>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</si>
  <si>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</si>
  <si>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</si>
  <si>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</si>
  <si>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</si>
  <si>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</si>
  <si>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</si>
  <si>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</si>
  <si>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</si>
  <si>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</si>
  <si>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</si>
  <si>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</si>
  <si>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</si>
  <si>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</si>
  <si>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</si>
  <si>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</si>
  <si>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</si>
  <si>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</si>
  <si>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</si>
  <si>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</si>
  <si>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</si>
  <si>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</si>
  <si>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</si>
  <si>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</si>
  <si>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</si>
  <si>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</si>
  <si>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</si>
  <si>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</si>
  <si>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</si>
  <si>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</si>
  <si>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</si>
  <si>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</si>
  <si>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</si>
  <si>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</si>
  <si>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</si>
  <si>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</si>
  <si>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</si>
  <si>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</si>
  <si>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</si>
  <si>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</si>
  <si>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</si>
  <si>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</si>
  <si>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</si>
  <si>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</si>
  <si>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</si>
  <si>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</si>
  <si>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</si>
  <si>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</si>
  <si>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</si>
  <si>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</si>
  <si>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</si>
  <si>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</si>
  <si>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</si>
  <si>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</si>
  <si>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</si>
  <si>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</si>
  <si>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</si>
  <si>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</si>
  <si>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</si>
  <si>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</si>
  <si>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</si>
  <si>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</si>
  <si>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</si>
  <si>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</si>
  <si>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</si>
  <si>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</si>
  <si>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</si>
  <si>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</si>
  <si>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</si>
  <si>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</si>
  <si>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</si>
  <si>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</si>
  <si>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</si>
  <si>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</si>
  <si>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</si>
  <si>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</si>
  <si>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</si>
  <si>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</si>
  <si>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</si>
  <si>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</si>
  <si>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</si>
  <si>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</si>
  <si>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</si>
  <si>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</si>
  <si>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</si>
  <si>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</si>
  <si>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</si>
  <si>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</si>
  <si>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</si>
  <si>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</si>
  <si>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</si>
  <si>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</si>
  <si>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</si>
  <si>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</si>
  <si>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</si>
  <si>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</si>
  <si>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</si>
  <si>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</si>
  <si>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</si>
  <si>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</si>
  <si>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</si>
  <si>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</si>
  <si>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</si>
  <si>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</si>
  <si>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</si>
  <si>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</si>
  <si>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</si>
  <si>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</si>
  <si>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</si>
  <si>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</si>
  <si>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</si>
  <si>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</si>
  <si>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</si>
  <si>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</si>
  <si>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</si>
  <si>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</si>
  <si>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</si>
  <si>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</si>
  <si>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</si>
  <si>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</si>
  <si>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</si>
  <si>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</si>
  <si>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</si>
  <si>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</si>
  <si>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</si>
  <si>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</si>
  <si>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</si>
  <si>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</si>
  <si>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</si>
  <si>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</si>
  <si>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</si>
  <si>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</si>
  <si>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</si>
  <si>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</si>
  <si>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</si>
  <si>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</si>
  <si>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</si>
  <si>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</si>
  <si>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</si>
  <si>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</si>
  <si>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</si>
  <si>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</si>
  <si>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</si>
  <si>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</si>
  <si>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</si>
  <si>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</si>
  <si>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</si>
  <si>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</si>
  <si>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</si>
  <si>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</si>
  <si>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</si>
  <si>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</si>
  <si>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</si>
  <si>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</si>
  <si>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</si>
  <si>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</si>
  <si>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</si>
  <si>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</si>
  <si>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</si>
  <si>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</si>
  <si>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</si>
  <si>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</si>
  <si>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</si>
  <si>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</si>
  <si>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</si>
  <si>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</si>
  <si>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</si>
  <si>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</si>
  <si>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</si>
  <si>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</si>
  <si>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</si>
  <si>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</si>
  <si>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</si>
  <si>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</si>
  <si>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</si>
  <si>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</si>
  <si>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</si>
  <si>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</si>
  <si>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</si>
  <si>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</si>
  <si>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</si>
  <si>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</si>
  <si>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</si>
  <si>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</si>
  <si>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</si>
  <si>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</si>
  <si>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</si>
  <si>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</si>
  <si>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</si>
  <si>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</si>
  <si>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</si>
  <si>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</si>
  <si>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</si>
  <si>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</si>
  <si>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</si>
  <si>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</si>
  <si>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</si>
  <si>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</si>
  <si>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</si>
  <si>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</si>
  <si>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</si>
  <si>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</si>
  <si>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</si>
  <si>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</si>
  <si>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</si>
  <si>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</si>
  <si>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</si>
  <si>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</si>
  <si>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</si>
  <si>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</si>
  <si>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</si>
  <si>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</si>
  <si>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</si>
  <si>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</si>
  <si>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</si>
  <si>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</si>
  <si>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</si>
  <si>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</si>
  <si>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</si>
  <si>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</si>
  <si>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</si>
  <si>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</si>
  <si>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</si>
  <si>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</si>
  <si>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</si>
  <si>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</si>
  <si>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</si>
  <si>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</si>
  <si>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</si>
  <si>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</si>
  <si>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</si>
  <si>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</si>
  <si>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</si>
  <si>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</si>
  <si>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</si>
  <si>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</si>
  <si>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</si>
  <si>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</si>
  <si>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</si>
  <si>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</si>
  <si>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</si>
  <si>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</si>
  <si>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</si>
  <si>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</si>
  <si>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</si>
  <si>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</si>
  <si>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</si>
  <si>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</si>
  <si>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</si>
  <si>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</si>
  <si>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</si>
  <si>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</si>
  <si>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</si>
  <si>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</si>
  <si>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</si>
  <si>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</si>
  <si>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</si>
  <si>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</si>
  <si>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</si>
  <si>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</si>
  <si>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</si>
  <si>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</si>
  <si>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</si>
  <si>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</si>
  <si>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</si>
  <si>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</si>
  <si>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</si>
  <si>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</si>
  <si>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</si>
  <si>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</si>
  <si>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</si>
  <si>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</si>
  <si>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</si>
  <si>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</si>
  <si>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</si>
  <si>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</si>
  <si>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</si>
  <si>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</si>
  <si>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</si>
  <si>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</si>
  <si>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</si>
  <si>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</si>
  <si>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</si>
  <si>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</si>
  <si>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</si>
  <si>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</si>
  <si>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</si>
  <si>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</si>
  <si>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</si>
  <si>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</si>
  <si>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</si>
  <si>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</si>
  <si>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</si>
  <si>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</si>
  <si>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</si>
  <si>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</si>
  <si>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</si>
  <si>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</si>
  <si>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</si>
  <si>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</si>
  <si>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</si>
  <si>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</si>
  <si>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</si>
  <si>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</si>
  <si>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</si>
  <si>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</si>
  <si>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</si>
  <si>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</si>
  <si>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</si>
  <si>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</si>
  <si>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</si>
  <si>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</si>
  <si>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</si>
  <si>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</si>
  <si>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</si>
  <si>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</si>
  <si>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</si>
  <si>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</si>
  <si>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</si>
  <si>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</si>
  <si>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</si>
  <si>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</si>
  <si>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</si>
  <si>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</si>
  <si>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</si>
  <si>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</si>
  <si>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</si>
  <si>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</si>
  <si>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</si>
  <si>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</si>
  <si>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</si>
  <si>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</si>
  <si>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</si>
  <si>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</si>
  <si>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</si>
  <si>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</si>
  <si>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</si>
  <si>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</si>
  <si>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</si>
  <si>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</si>
  <si>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</si>
  <si>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</si>
  <si>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</si>
  <si>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</si>
  <si>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</si>
  <si>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</si>
  <si>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</si>
  <si>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</si>
  <si>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</si>
  <si>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</si>
  <si>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</si>
  <si>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</si>
  <si>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</si>
  <si>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</si>
  <si>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</si>
  <si>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</si>
  <si>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</si>
  <si>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</si>
  <si>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</si>
  <si>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</si>
  <si>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</si>
  <si>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</si>
  <si>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</si>
  <si>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</si>
  <si>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</si>
  <si>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</si>
  <si>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</si>
  <si>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</si>
  <si>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</si>
  <si>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</si>
  <si>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</si>
  <si>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</si>
  <si>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</si>
  <si>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</si>
  <si>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</si>
  <si>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</si>
  <si>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</si>
  <si>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</si>
  <si>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</si>
  <si>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</si>
  <si>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</si>
  <si>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</si>
  <si>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</si>
  <si>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</si>
  <si>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</si>
  <si>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</si>
  <si>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</si>
  <si>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</si>
  <si>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</si>
  <si>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</si>
  <si>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</si>
  <si>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</si>
  <si>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</si>
  <si>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</si>
  <si>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</si>
  <si>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</si>
  <si>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</si>
  <si>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</si>
  <si>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</si>
  <si>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</si>
  <si>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</si>
  <si>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</si>
  <si>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</si>
  <si>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</si>
  <si>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</si>
  <si>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</si>
  <si>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</si>
  <si>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</si>
  <si>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</si>
  <si>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</si>
  <si>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</si>
  <si>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</si>
  <si>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</si>
  <si>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</si>
  <si>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</si>
  <si>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</si>
  <si>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</si>
  <si>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</si>
  <si>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</si>
  <si>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</si>
  <si>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</si>
  <si>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</si>
  <si>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</si>
  <si>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</si>
  <si>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</si>
  <si>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</si>
  <si>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</si>
  <si>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</si>
  <si>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</si>
  <si>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</si>
  <si>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</si>
  <si>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</si>
  <si>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</si>
  <si>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</si>
  <si>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</si>
  <si>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</si>
  <si>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</si>
  <si>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</si>
  <si>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</si>
  <si>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</si>
  <si>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</si>
  <si>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</si>
  <si>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</si>
  <si>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</si>
  <si>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</si>
  <si>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</si>
  <si>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</si>
  <si>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</si>
  <si>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</si>
  <si>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</si>
  <si>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</si>
  <si>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</si>
  <si>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</si>
  <si>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</si>
  <si>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</si>
  <si>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</si>
  <si>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</si>
  <si>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</si>
  <si>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</si>
  <si>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</si>
  <si>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</si>
  <si>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</si>
  <si>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</si>
  <si>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</si>
  <si>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</si>
  <si>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</si>
  <si>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</si>
  <si>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</si>
  <si>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</si>
  <si>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</si>
  <si>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</si>
  <si>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</si>
  <si>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</si>
  <si>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</si>
  <si>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</si>
  <si>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</si>
  <si>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</si>
  <si>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</si>
  <si>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</si>
  <si>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</si>
  <si>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</si>
  <si>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</si>
  <si>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</si>
  <si>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</si>
  <si>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</si>
  <si>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</si>
  <si>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</si>
  <si>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</si>
  <si>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</si>
  <si>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</si>
  <si>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</si>
  <si>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</si>
  <si>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</si>
  <si>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</si>
  <si>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</si>
  <si>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</si>
  <si>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</si>
  <si>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</si>
  <si>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</si>
  <si>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</si>
  <si>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</si>
  <si>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</si>
  <si>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</si>
  <si>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</si>
  <si>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</si>
  <si>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</si>
  <si>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</si>
  <si>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</si>
  <si>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</si>
  <si>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</si>
  <si>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</si>
  <si>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</si>
  <si>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</si>
  <si>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</si>
  <si>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</si>
  <si>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</si>
  <si>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</si>
  <si>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</si>
  <si>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</si>
  <si>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</si>
  <si>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</si>
  <si>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</si>
  <si>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</si>
  <si>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</si>
  <si>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</si>
  <si>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</si>
  <si>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</si>
  <si>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</si>
  <si>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</si>
  <si>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</si>
  <si>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</si>
  <si>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</si>
  <si>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</si>
  <si>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</si>
  <si>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</si>
  <si>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</si>
  <si>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</si>
  <si>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</si>
  <si>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</si>
  <si>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</si>
  <si>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</si>
  <si>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</si>
  <si>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</si>
  <si>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</si>
  <si>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</si>
  <si>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</si>
  <si>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</si>
  <si>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</si>
  <si>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</si>
  <si>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</si>
  <si>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</si>
  <si>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</si>
  <si>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</si>
  <si>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</si>
  <si>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</si>
  <si>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</si>
  <si>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</si>
  <si>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</si>
  <si>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</si>
  <si>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</si>
  <si>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</si>
  <si>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</si>
  <si>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</si>
  <si>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</si>
  <si>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</si>
  <si>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</si>
  <si>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</si>
  <si>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</si>
  <si>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</si>
  <si>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</si>
  <si>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</si>
  <si>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</si>
  <si>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</si>
  <si>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</si>
  <si>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</si>
  <si>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</si>
  <si>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</si>
  <si>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</si>
  <si>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</si>
  <si>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</si>
  <si>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</si>
  <si>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</si>
  <si>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</si>
  <si>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</si>
  <si>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</si>
  <si>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</si>
  <si>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</si>
  <si>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</si>
  <si>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</si>
  <si>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</si>
  <si>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</si>
  <si>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</si>
  <si>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</si>
  <si>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</si>
  <si>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</si>
  <si>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</si>
  <si>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</si>
  <si>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</si>
  <si>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</si>
  <si>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</si>
  <si>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</si>
  <si>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</si>
  <si>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</si>
  <si>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</si>
  <si>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</si>
  <si>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</si>
  <si>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</si>
  <si>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</si>
  <si>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</si>
  <si>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</si>
  <si>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</si>
  <si>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</si>
  <si>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</si>
  <si>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</si>
  <si>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</si>
  <si>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</si>
  <si>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</si>
  <si>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</si>
  <si>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</si>
  <si>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</si>
  <si>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</si>
  <si>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</si>
  <si>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</si>
  <si>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</si>
  <si>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</si>
  <si>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</si>
  <si>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</si>
  <si>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</si>
  <si>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</si>
  <si>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</si>
  <si>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</si>
  <si>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</si>
  <si>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</si>
  <si>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</si>
  <si>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</si>
  <si>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</si>
  <si>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</si>
  <si>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</si>
  <si>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</si>
  <si>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</si>
  <si>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</si>
  <si>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</si>
  <si>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</si>
  <si>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</si>
  <si>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</si>
  <si>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</si>
  <si>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</si>
  <si>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</si>
  <si>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</si>
  <si>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</si>
  <si>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</si>
  <si>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</si>
  <si>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</si>
  <si>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</si>
  <si>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</si>
  <si>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</si>
  <si>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</si>
  <si>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</si>
  <si>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</si>
  <si>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</si>
  <si>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</si>
  <si>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</si>
  <si>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</si>
  <si>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</si>
  <si>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</si>
  <si>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</si>
  <si>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</si>
  <si>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</si>
  <si>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</si>
  <si>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</si>
  <si>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</si>
  <si>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</si>
  <si>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</si>
  <si>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</si>
  <si>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</si>
  <si>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</si>
  <si>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</si>
  <si>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</si>
  <si>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</si>
  <si>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</si>
  <si>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</si>
  <si>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</si>
  <si>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</si>
  <si>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</si>
  <si>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</si>
  <si>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</si>
  <si>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</si>
  <si>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</si>
  <si>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</si>
  <si>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</si>
  <si>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</si>
  <si>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</si>
  <si>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</si>
  <si>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</si>
  <si>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</si>
  <si>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</si>
  <si>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</si>
  <si>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</si>
  <si>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</si>
  <si>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</si>
  <si>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</si>
  <si>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</si>
  <si>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</si>
  <si>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</si>
  <si>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</si>
  <si>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</si>
  <si>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</si>
  <si>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</si>
  <si>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</si>
  <si>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</si>
  <si>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</si>
  <si>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</si>
  <si>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</si>
  <si>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</si>
  <si>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</si>
  <si>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</si>
  <si>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</si>
  <si>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</si>
  <si>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</si>
  <si>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</si>
  <si>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</si>
  <si>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</si>
  <si>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</si>
  <si>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</si>
  <si>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</si>
  <si>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</si>
  <si>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</si>
  <si>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</si>
  <si>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</si>
  <si>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</si>
  <si>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</si>
  <si>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</si>
  <si>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</si>
  <si>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</si>
  <si>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</si>
  <si>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</si>
  <si>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</si>
  <si>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</si>
  <si>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</si>
  <si>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</si>
  <si>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</si>
  <si>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</si>
  <si>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</si>
  <si>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</si>
  <si>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</si>
  <si>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</si>
  <si>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</si>
  <si>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</si>
  <si>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</si>
  <si>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</si>
  <si>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</si>
  <si>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</si>
  <si>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</si>
  <si>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</si>
  <si>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</si>
  <si>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</si>
  <si>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</si>
  <si>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</si>
  <si>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</si>
  <si>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</si>
  <si>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</si>
  <si>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</si>
  <si>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</si>
  <si>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</si>
  <si>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</si>
  <si>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</si>
  <si>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</si>
  <si>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</si>
  <si>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</si>
  <si>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</si>
  <si>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</si>
  <si>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</si>
  <si>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</si>
  <si>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</si>
  <si>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</si>
  <si>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</si>
  <si>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</si>
  <si>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</si>
  <si>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</si>
  <si>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</si>
  <si>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</si>
  <si>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</si>
  <si>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</si>
  <si>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</si>
  <si>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</si>
  <si>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</si>
  <si>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</si>
  <si>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</si>
  <si>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</si>
  <si>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</si>
  <si>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</si>
  <si>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</si>
  <si>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</si>
  <si>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</si>
  <si>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</si>
  <si>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</si>
  <si>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</si>
  <si>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</si>
  <si>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</si>
  <si>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</si>
  <si>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</si>
  <si>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</si>
  <si>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</si>
  <si>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</si>
  <si>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</si>
  <si>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</si>
  <si>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</si>
  <si>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</si>
  <si>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</si>
  <si>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</si>
  <si>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</si>
  <si>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</si>
  <si>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</si>
  <si>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</si>
  <si>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</si>
  <si>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</si>
  <si>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</si>
  <si>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</si>
  <si>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</si>
  <si>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</si>
  <si>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</si>
  <si>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</si>
  <si>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</si>
  <si>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</si>
  <si>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</si>
  <si>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</si>
  <si>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</si>
  <si>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</si>
  <si>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</si>
  <si>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</si>
  <si>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</si>
  <si>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</si>
  <si>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</si>
  <si>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</si>
  <si>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</si>
  <si>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</si>
  <si>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</si>
  <si>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</si>
  <si>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</si>
  <si>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</si>
  <si>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</si>
  <si>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</si>
  <si>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</si>
  <si>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</si>
  <si>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</si>
  <si>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</si>
  <si>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</si>
  <si>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</si>
  <si>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</si>
  <si>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</si>
  <si>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</si>
  <si>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</si>
  <si>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</si>
  <si>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</si>
  <si>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</si>
  <si>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</si>
  <si>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</si>
  <si>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</si>
  <si>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</si>
  <si>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</si>
  <si>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</si>
  <si>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</si>
  <si>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</si>
  <si>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</si>
  <si>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</si>
  <si>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</si>
  <si>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</si>
  <si>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</si>
  <si>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</si>
  <si>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</si>
  <si>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</si>
  <si>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</si>
  <si>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</si>
  <si>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</si>
  <si>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</si>
  <si>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</si>
  <si>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</si>
  <si>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</si>
  <si>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</si>
  <si>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</si>
  <si>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</si>
  <si>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</si>
  <si>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</si>
  <si>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</si>
  <si>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</si>
  <si>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</si>
  <si>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</si>
  <si>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</si>
  <si>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</si>
  <si>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</si>
  <si>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</si>
  <si>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</si>
  <si>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</si>
  <si>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</si>
  <si>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</si>
  <si>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</si>
  <si>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</si>
  <si>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</si>
  <si>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</si>
  <si>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</si>
  <si>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</si>
  <si>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</si>
  <si>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</si>
  <si>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</si>
  <si>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</si>
  <si>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</si>
  <si>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</si>
  <si>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</si>
  <si>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</si>
  <si>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</si>
  <si>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</si>
  <si>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</si>
  <si>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</si>
  <si>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</si>
  <si>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</si>
  <si>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</si>
  <si>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</si>
  <si>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</si>
  <si>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</si>
  <si>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</si>
  <si>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</si>
  <si>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</si>
  <si>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</si>
  <si>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</si>
  <si>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</si>
  <si>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</si>
  <si>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</si>
  <si>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</si>
  <si>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</si>
  <si>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</si>
  <si>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</si>
  <si>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</si>
  <si>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</si>
  <si>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</si>
  <si>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</si>
  <si>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</si>
  <si>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</si>
  <si>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</si>
  <si>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</si>
  <si>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</si>
  <si>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</si>
  <si>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</si>
  <si>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</si>
  <si>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</si>
  <si>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</si>
  <si>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</si>
  <si>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</si>
  <si>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</si>
  <si>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</si>
  <si>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</si>
  <si>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</si>
  <si>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</si>
  <si>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</si>
  <si>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</si>
  <si>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</si>
  <si>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</si>
  <si>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</si>
  <si>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</si>
  <si>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</si>
  <si>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</si>
  <si>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</si>
  <si>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</si>
  <si>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</si>
  <si>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</si>
  <si>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</si>
  <si>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</si>
  <si>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</si>
  <si>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</si>
  <si>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</si>
  <si>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</si>
  <si>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</si>
  <si>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</si>
  <si>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</si>
  <si>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</si>
  <si>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</si>
  <si>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</si>
  <si>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</si>
  <si>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</si>
  <si>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</si>
  <si>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</si>
  <si>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</si>
  <si>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</si>
  <si>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</si>
  <si>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</si>
  <si>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</si>
  <si>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</si>
  <si>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</si>
  <si>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</si>
  <si>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</si>
  <si>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</si>
  <si>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</si>
  <si>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</si>
  <si>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</si>
  <si>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</si>
  <si>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</si>
  <si>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</si>
  <si>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</si>
  <si>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</si>
  <si>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</si>
  <si>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</si>
  <si>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</si>
  <si>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</si>
  <si>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</si>
  <si>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</si>
  <si>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</si>
  <si>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</si>
  <si>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</si>
  <si>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</si>
  <si>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</si>
  <si>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</si>
  <si>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</si>
  <si>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</si>
  <si>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</si>
  <si>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</si>
  <si>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</si>
  <si>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</si>
  <si>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</si>
  <si>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</si>
  <si>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</si>
  <si>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</si>
  <si>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</si>
  <si>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</si>
  <si>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</si>
  <si>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</si>
  <si>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</si>
  <si>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</si>
  <si>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</si>
  <si>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</si>
  <si>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</si>
  <si>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</si>
  <si>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</si>
  <si>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</si>
  <si>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</si>
  <si>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</si>
  <si>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</si>
  <si>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</si>
  <si>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</si>
  <si>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</si>
  <si>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</si>
  <si>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</si>
  <si>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</si>
  <si>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</si>
  <si>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</si>
  <si>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</si>
  <si>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</si>
  <si>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</si>
  <si>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</si>
  <si>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</si>
  <si>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</si>
  <si>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</si>
  <si>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</si>
  <si>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</si>
  <si>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</si>
  <si>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</si>
  <si>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</si>
  <si>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</si>
  <si>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</si>
  <si>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</si>
  <si>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</si>
  <si>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</si>
  <si>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</si>
  <si>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</si>
  <si>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</si>
  <si>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</si>
  <si>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</si>
  <si>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</si>
  <si>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</si>
  <si>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</si>
  <si>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</si>
  <si>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</si>
  <si>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</si>
  <si>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</si>
  <si>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</si>
  <si>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</si>
  <si>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</si>
  <si>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</si>
  <si>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</si>
  <si>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</si>
  <si>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</si>
  <si>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</si>
  <si>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</si>
  <si>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</si>
  <si>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</si>
  <si>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</si>
  <si>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</si>
  <si>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</si>
  <si>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</si>
  <si>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</si>
  <si>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</si>
  <si>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</si>
  <si>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</si>
  <si>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</si>
  <si>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</si>
  <si>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</si>
  <si>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</si>
  <si>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</si>
  <si>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</si>
  <si>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</si>
  <si>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</si>
  <si>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</si>
  <si>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</si>
  <si>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</si>
  <si>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</si>
  <si>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</si>
  <si>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</si>
  <si>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</si>
  <si>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</si>
  <si>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</si>
  <si>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</si>
  <si>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</si>
  <si>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</si>
  <si>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</si>
  <si>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</si>
  <si>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</si>
  <si>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</si>
  <si>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</si>
  <si>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</si>
  <si>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</si>
  <si>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</si>
  <si>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</si>
  <si>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</si>
  <si>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</si>
  <si>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</si>
  <si>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</si>
  <si>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</si>
  <si>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</si>
  <si>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</si>
  <si>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</si>
  <si>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</si>
  <si>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</si>
  <si>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</si>
  <si>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</si>
  <si>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</si>
  <si>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</si>
  <si>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</si>
  <si>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</si>
  <si>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</si>
  <si>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</si>
  <si>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</si>
  <si>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</si>
  <si>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</si>
  <si>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</si>
  <si>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</si>
  <si>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</si>
  <si>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</si>
  <si>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</si>
  <si>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</si>
  <si>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</si>
  <si>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</si>
  <si>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</si>
  <si>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</si>
  <si>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</si>
  <si>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</si>
  <si>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</si>
  <si>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</si>
  <si>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</si>
  <si>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</si>
  <si>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</si>
  <si>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</si>
  <si>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</si>
  <si>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</si>
  <si>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</si>
  <si>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</si>
  <si>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</si>
  <si>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</si>
  <si>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</si>
  <si>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</si>
  <si>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</si>
  <si>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</si>
  <si>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</si>
  <si>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</si>
  <si>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</si>
  <si>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</si>
  <si>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</si>
  <si>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</si>
  <si>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</si>
  <si>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</si>
  <si>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</si>
  <si>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</si>
  <si>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</si>
  <si>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</si>
  <si>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</si>
  <si>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</si>
  <si>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</si>
  <si>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</si>
  <si>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</si>
  <si>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</si>
  <si>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</si>
  <si>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</si>
  <si>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</si>
  <si>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</si>
  <si>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</si>
  <si>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</si>
  <si>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</si>
  <si>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</si>
  <si>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</si>
  <si>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</si>
  <si>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</si>
  <si>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</si>
  <si>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</si>
  <si>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</si>
  <si>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</si>
  <si>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</si>
  <si>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</si>
  <si>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</si>
  <si>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</si>
  <si>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</si>
  <si>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</si>
  <si>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</si>
  <si>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</si>
  <si>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</si>
  <si>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</si>
  <si>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</si>
  <si>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</si>
  <si>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</si>
  <si>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</si>
  <si>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</si>
  <si>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</si>
  <si>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</si>
  <si>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</si>
  <si>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</si>
  <si>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</si>
  <si>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</si>
  <si>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</si>
  <si>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</si>
  <si>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</si>
  <si>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</si>
  <si>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</si>
  <si>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</si>
  <si>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</si>
  <si>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</si>
  <si>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</si>
  <si>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</si>
  <si>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</si>
  <si>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</si>
  <si>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</si>
  <si>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</si>
  <si>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</si>
  <si>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</si>
  <si>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</si>
  <si>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</si>
  <si>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</si>
  <si>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</si>
  <si>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</si>
  <si>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</si>
  <si>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</si>
  <si>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</si>
  <si>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</si>
  <si>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</si>
  <si>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</si>
  <si>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</si>
  <si>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</si>
  <si>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</si>
  <si>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</si>
  <si>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</si>
  <si>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</si>
  <si>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</si>
  <si>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</si>
  <si>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</si>
  <si>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</si>
  <si>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</si>
  <si>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</si>
  <si>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</si>
  <si>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</si>
  <si>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</si>
  <si>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</si>
  <si>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</si>
  <si>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</si>
  <si>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</si>
  <si>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</si>
  <si>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</si>
  <si>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</si>
  <si>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</si>
  <si>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</si>
  <si>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</si>
  <si>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</si>
  <si>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</si>
  <si>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</si>
  <si>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</si>
  <si>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</si>
  <si>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</si>
  <si>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</si>
  <si>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</si>
  <si>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</si>
  <si>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</si>
  <si>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</si>
  <si>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</si>
  <si>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</si>
  <si>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</si>
  <si>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</si>
  <si>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</si>
  <si>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</si>
  <si>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</si>
  <si>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</si>
  <si>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</si>
  <si>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</si>
  <si>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</si>
  <si>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</si>
  <si>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</si>
  <si>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</si>
  <si>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</si>
  <si>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</si>
  <si>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</si>
  <si>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</si>
  <si>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</si>
  <si>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</si>
  <si>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</si>
  <si>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</si>
  <si>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</si>
  <si>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</si>
  <si>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</si>
  <si>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</si>
  <si>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</si>
  <si>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</si>
  <si>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</si>
  <si>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</si>
  <si>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</si>
  <si>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</si>
  <si>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</si>
  <si>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</si>
  <si>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</si>
  <si>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</si>
  <si>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</si>
  <si>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</si>
  <si>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</si>
  <si>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</si>
  <si>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</si>
  <si>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</si>
  <si>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</si>
  <si>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</si>
  <si>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</si>
  <si>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</si>
  <si>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</si>
  <si>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</si>
  <si>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</si>
  <si>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</si>
  <si>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</si>
  <si>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</si>
  <si>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</si>
  <si>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</si>
  <si>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</si>
  <si>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</si>
  <si>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</si>
  <si>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</si>
  <si>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</si>
  <si>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</si>
  <si>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</si>
  <si>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</si>
  <si>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</si>
  <si>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</si>
  <si>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</si>
  <si>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</si>
  <si>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</si>
  <si>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</si>
  <si>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</si>
  <si>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</si>
  <si>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</si>
  <si>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</si>
  <si>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</si>
  <si>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</si>
  <si>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</si>
  <si>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</si>
  <si>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</si>
  <si>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</si>
  <si>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</si>
  <si>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</si>
  <si>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</si>
  <si>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</si>
  <si>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</si>
  <si>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</si>
  <si>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</si>
  <si>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</si>
  <si>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</si>
  <si>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</si>
  <si>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</si>
  <si>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</si>
  <si>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</si>
  <si>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</si>
  <si>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</si>
  <si>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</si>
  <si>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</si>
  <si>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</si>
  <si>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</si>
  <si>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</si>
  <si>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</si>
  <si>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</si>
  <si>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</si>
  <si>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</si>
  <si>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</si>
  <si>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</si>
  <si>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</si>
  <si>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</si>
  <si>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</si>
  <si>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</si>
  <si>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</si>
  <si>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</si>
  <si>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</si>
  <si>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</si>
  <si>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</si>
  <si>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</si>
  <si>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</si>
  <si>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</si>
  <si>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</si>
  <si>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</si>
  <si>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</si>
  <si>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</si>
  <si>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</si>
  <si>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</si>
  <si>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</si>
  <si>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</si>
  <si>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</si>
  <si>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</si>
  <si>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</si>
  <si>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</si>
  <si>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</si>
  <si>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</si>
  <si>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</si>
  <si>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</si>
  <si>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</si>
  <si>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</si>
  <si>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</si>
  <si>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</si>
  <si>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</si>
  <si>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</si>
  <si>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</si>
  <si>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</si>
  <si>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</si>
  <si>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</si>
  <si>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</si>
  <si>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</si>
  <si>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</si>
  <si>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</si>
  <si>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</si>
  <si>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</si>
  <si>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</si>
  <si>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</si>
  <si>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</si>
  <si>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</si>
  <si>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</si>
  <si>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</si>
  <si>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</si>
  <si>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</si>
  <si>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</si>
  <si>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</si>
  <si>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</si>
  <si>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</si>
  <si>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</si>
  <si>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</si>
  <si>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</si>
  <si>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</si>
  <si>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</si>
  <si>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</si>
  <si>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</si>
  <si>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</si>
  <si>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</si>
  <si>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</si>
  <si>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</si>
  <si>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</si>
  <si>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</si>
  <si>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</si>
  <si>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</si>
  <si>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</si>
  <si>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</si>
  <si>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</si>
  <si>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</si>
  <si>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</si>
  <si>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</si>
  <si>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</si>
  <si>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</si>
  <si>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</si>
  <si>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</si>
  <si>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</si>
  <si>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</si>
  <si>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</si>
  <si>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</si>
  <si>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</si>
  <si>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</si>
  <si>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</si>
  <si>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</si>
  <si>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</si>
  <si>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</si>
  <si>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</si>
  <si>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</si>
  <si>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</si>
  <si>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</si>
  <si>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</si>
  <si>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</si>
  <si>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</si>
  <si>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</si>
  <si>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</si>
  <si>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</si>
  <si>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</si>
  <si>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</si>
  <si>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</si>
  <si>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</si>
  <si>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</si>
  <si>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</si>
  <si>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</si>
  <si>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</si>
  <si>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</si>
  <si>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</si>
  <si>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</si>
  <si>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</si>
  <si>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</si>
  <si>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</si>
  <si>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</si>
  <si>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</si>
  <si>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</si>
  <si>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</si>
  <si>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</si>
  <si>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</si>
  <si>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</si>
  <si>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</si>
  <si>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</si>
  <si>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</si>
  <si>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</si>
  <si>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</si>
  <si>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</si>
  <si>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</si>
  <si>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</si>
  <si>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</si>
  <si>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</si>
  <si>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</si>
  <si>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</si>
  <si>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</si>
  <si>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</si>
  <si>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</si>
  <si>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</si>
  <si>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</si>
  <si>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</si>
  <si>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</si>
  <si>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</si>
  <si>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</si>
  <si>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</si>
  <si>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</si>
  <si>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</si>
  <si>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</si>
  <si>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</si>
  <si>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</si>
  <si>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</si>
  <si>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</si>
  <si>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</si>
  <si>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</si>
  <si>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</si>
  <si>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</si>
  <si>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</si>
  <si>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</si>
  <si>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</si>
  <si>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</si>
  <si>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</si>
  <si>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</si>
  <si>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</si>
  <si>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</si>
  <si>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</si>
  <si>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</si>
  <si>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</si>
  <si>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</si>
  <si>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</si>
  <si>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</si>
  <si>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</si>
  <si>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</si>
  <si>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</si>
  <si>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</si>
  <si>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</si>
  <si>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</si>
  <si>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</si>
  <si>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</si>
  <si>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</si>
  <si>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</si>
  <si>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</si>
  <si>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</si>
  <si>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</si>
  <si>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</si>
  <si>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</si>
  <si>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</si>
  <si>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</si>
  <si>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</si>
  <si>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</si>
  <si>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</si>
  <si>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</si>
  <si>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</si>
  <si>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</si>
  <si>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</si>
  <si>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</si>
  <si>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</si>
  <si>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</si>
  <si>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</si>
  <si>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</si>
  <si>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</si>
  <si>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</si>
  <si>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</si>
  <si>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</si>
  <si>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</si>
  <si>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</si>
  <si>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</si>
  <si>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</si>
  <si>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</si>
  <si>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</si>
  <si>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</si>
  <si>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</si>
  <si>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</si>
  <si>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</si>
  <si>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</si>
  <si>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</si>
  <si>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</si>
  <si>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</si>
  <si>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</si>
  <si>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</si>
  <si>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</si>
  <si>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</si>
  <si>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</si>
  <si>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</si>
  <si>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</si>
  <si>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</si>
  <si>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</si>
  <si>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</si>
  <si>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</si>
  <si>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</si>
  <si>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</si>
  <si>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</si>
  <si>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</si>
  <si>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</si>
  <si>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</si>
  <si>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</si>
  <si>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</si>
  <si>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</si>
  <si>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</si>
  <si>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</si>
  <si>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</si>
  <si>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</si>
  <si>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</si>
  <si>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</si>
  <si>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</si>
  <si>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</si>
  <si>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</si>
  <si>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</si>
  <si>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</si>
  <si>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</si>
  <si>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</si>
  <si>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</si>
  <si>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</si>
  <si>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</si>
  <si>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</si>
  <si>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</si>
  <si>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</si>
  <si>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</si>
  <si>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</si>
  <si>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</si>
  <si>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</si>
  <si>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</si>
  <si>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</si>
  <si>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</si>
  <si>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</si>
  <si>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</si>
  <si>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</si>
  <si>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</si>
  <si>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</si>
  <si>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</si>
  <si>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</si>
  <si>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</si>
  <si>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</si>
  <si>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</si>
  <si>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</si>
  <si>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</si>
  <si>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</si>
  <si>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</si>
  <si>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</si>
  <si>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</si>
  <si>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</si>
  <si>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</si>
  <si>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</si>
  <si>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</si>
  <si>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</si>
  <si>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</si>
  <si>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</si>
  <si>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</si>
  <si>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</si>
  <si>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</si>
  <si>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</si>
  <si>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</si>
  <si>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</si>
  <si>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</si>
  <si>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</si>
  <si>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</si>
  <si>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</si>
  <si>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</si>
  <si>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</si>
  <si>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</si>
  <si>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</si>
  <si>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</si>
  <si>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</si>
  <si>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</si>
  <si>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</si>
  <si>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</si>
  <si>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</si>
  <si>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</si>
  <si>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</si>
  <si>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</si>
  <si>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</si>
  <si>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</si>
  <si>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</si>
  <si>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</si>
  <si>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</si>
  <si>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</si>
  <si>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</si>
  <si>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</si>
  <si>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</si>
  <si>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</si>
  <si>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</si>
  <si>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</si>
  <si>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</si>
  <si>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</si>
  <si>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</si>
  <si>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</si>
  <si>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</si>
  <si>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</si>
  <si>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</si>
  <si>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</si>
  <si>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</si>
  <si>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</si>
  <si>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</si>
  <si>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</si>
  <si>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</si>
  <si>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</si>
  <si>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</si>
  <si>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</si>
  <si>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</si>
  <si>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</si>
  <si>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</si>
  <si>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</si>
  <si>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</si>
  <si>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</si>
  <si>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</si>
  <si>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</si>
  <si>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</si>
  <si>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</si>
  <si>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</si>
  <si>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</si>
  <si>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</si>
  <si>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</si>
  <si>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</si>
  <si>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</si>
  <si>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</si>
  <si>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</si>
  <si>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</si>
  <si>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</si>
  <si>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</si>
  <si>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</si>
  <si>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</si>
  <si>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</si>
  <si>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</si>
  <si>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</si>
  <si>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</si>
  <si>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</si>
  <si>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</si>
  <si>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</si>
  <si>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</si>
  <si>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</si>
  <si>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</si>
  <si>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</si>
  <si>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</si>
  <si>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</si>
  <si>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</si>
  <si>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</si>
  <si>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</si>
  <si>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</si>
  <si>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</si>
  <si>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</si>
  <si>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</si>
  <si>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</si>
  <si>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</si>
  <si>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</si>
  <si>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</si>
  <si>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</si>
  <si>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</si>
  <si>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</si>
  <si>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</si>
  <si>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</si>
  <si>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</si>
  <si>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</si>
  <si>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</si>
  <si>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</si>
  <si>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</si>
  <si>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</si>
  <si>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</si>
  <si>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</si>
  <si>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</si>
  <si>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</si>
  <si>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</si>
  <si>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</si>
  <si>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</si>
  <si>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</si>
  <si>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</si>
  <si>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</si>
  <si>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</si>
  <si>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</si>
  <si>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</si>
  <si>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</si>
  <si>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</si>
  <si>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</si>
  <si>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</si>
  <si>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</si>
  <si>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</si>
  <si>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</si>
  <si>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</si>
  <si>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</si>
  <si>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</si>
  <si>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</si>
  <si>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</si>
  <si>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</si>
  <si>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</si>
  <si>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</si>
  <si>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</si>
  <si>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</si>
  <si>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</si>
  <si>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</si>
  <si>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</si>
  <si>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</si>
  <si>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</si>
  <si>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</si>
  <si>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</si>
  <si>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</si>
  <si>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</si>
  <si>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</si>
  <si>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</si>
  <si>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</si>
  <si>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</si>
  <si>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</si>
  <si>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</si>
  <si>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</si>
  <si>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</si>
  <si>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</si>
  <si>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</si>
  <si>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</si>
  <si>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</si>
  <si>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</si>
  <si>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</si>
  <si>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</si>
  <si>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</si>
  <si>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</si>
  <si>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</si>
  <si>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</si>
  <si>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</si>
  <si>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</si>
  <si>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</si>
  <si>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</si>
  <si>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</si>
  <si>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</si>
  <si>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</si>
  <si>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</si>
  <si>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</si>
  <si>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</si>
  <si>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</si>
  <si>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</si>
  <si>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</si>
  <si>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</si>
  <si>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</si>
  <si>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</si>
  <si>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</si>
  <si>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</si>
  <si>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</si>
  <si>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</si>
  <si>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</si>
  <si>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</si>
  <si>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</si>
  <si>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</si>
  <si>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</si>
  <si>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</si>
  <si>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</si>
  <si>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</si>
  <si>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</si>
  <si>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</si>
  <si>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</si>
  <si>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</si>
  <si>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</si>
  <si>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</si>
  <si>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</si>
  <si>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</si>
  <si>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</si>
  <si>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</si>
  <si>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</si>
  <si>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</si>
  <si>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</si>
  <si>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</si>
  <si>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</si>
  <si>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</si>
  <si>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</si>
  <si>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</si>
  <si>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</si>
  <si>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</si>
  <si>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</si>
  <si>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</si>
  <si>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</si>
  <si>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</si>
  <si>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</si>
  <si>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</si>
  <si>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</si>
  <si>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</si>
  <si>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</si>
  <si>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</si>
  <si>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</si>
  <si>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</si>
  <si>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</si>
  <si>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</si>
  <si>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</si>
  <si>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</si>
  <si>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</si>
  <si>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</si>
  <si>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</si>
  <si>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</si>
  <si>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</si>
  <si>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</si>
  <si>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</si>
  <si>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</si>
  <si>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</si>
  <si>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</si>
  <si>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</si>
  <si>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</si>
  <si>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</si>
  <si>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</si>
  <si>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</si>
  <si>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</si>
  <si>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</si>
  <si>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</si>
  <si>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</si>
  <si>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</si>
  <si>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</si>
  <si>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</si>
  <si>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</si>
  <si>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</si>
  <si>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</si>
  <si>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</si>
  <si>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</si>
  <si>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</si>
  <si>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</si>
  <si>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</si>
  <si>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</si>
  <si>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</si>
  <si>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</si>
  <si>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</si>
  <si>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</si>
  <si>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</si>
  <si>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</si>
  <si>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</si>
  <si>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</si>
  <si>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</si>
  <si>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</si>
  <si>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</si>
  <si>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</si>
  <si>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</si>
  <si>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</si>
  <si>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</si>
  <si>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</si>
  <si>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</si>
  <si>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</si>
  <si>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</si>
  <si>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</si>
  <si>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</si>
  <si>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</si>
  <si>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</si>
  <si>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</si>
  <si>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</si>
  <si>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</si>
  <si>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</si>
  <si>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</si>
  <si>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</si>
  <si>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</si>
  <si>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</si>
  <si>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</si>
  <si>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</si>
  <si>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</si>
  <si>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</si>
  <si>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</si>
  <si>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</si>
  <si>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</si>
  <si>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</si>
  <si>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</si>
  <si>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</si>
  <si>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</si>
  <si>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</si>
  <si>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</si>
  <si>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</si>
  <si>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</si>
  <si>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</si>
  <si>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</si>
  <si>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</si>
  <si>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</si>
  <si>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</si>
  <si>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</si>
  <si>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</si>
  <si>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</si>
  <si>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</si>
  <si>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</si>
  <si>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</si>
  <si>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</si>
  <si>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</si>
  <si>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</si>
  <si>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</si>
  <si>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</si>
  <si>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</si>
  <si>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</si>
  <si>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</si>
  <si>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</si>
  <si>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</si>
  <si>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</si>
  <si>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</si>
  <si>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</si>
  <si>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</si>
  <si>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</si>
  <si>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</si>
  <si>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</si>
  <si>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</si>
  <si>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</si>
  <si>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</si>
  <si>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</si>
  <si>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</si>
  <si>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</si>
  <si>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</si>
  <si>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</si>
  <si>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</si>
  <si>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</si>
  <si>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</si>
  <si>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</si>
  <si>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</si>
  <si>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</si>
  <si>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</si>
  <si>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</si>
  <si>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</si>
  <si>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</si>
  <si>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</si>
  <si>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</si>
  <si>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</si>
  <si>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</si>
  <si>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</si>
  <si>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</si>
  <si>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</si>
  <si>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</si>
  <si>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</si>
  <si>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</si>
  <si>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</si>
  <si>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</si>
  <si>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</si>
  <si>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</si>
  <si>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</si>
  <si>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</si>
  <si>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</si>
  <si>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</si>
  <si>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</si>
  <si>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</si>
  <si>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</si>
  <si>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</si>
  <si>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</si>
  <si>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</si>
  <si>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</si>
  <si>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</si>
  <si>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</si>
  <si>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</si>
  <si>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</si>
  <si>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</si>
  <si>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</si>
  <si>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</si>
  <si>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</si>
  <si>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</si>
  <si>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</si>
  <si>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</si>
  <si>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</si>
  <si>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</si>
  <si>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</si>
  <si>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</si>
  <si>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</si>
  <si>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</si>
  <si>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</si>
  <si>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</si>
  <si>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</si>
  <si>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</si>
  <si>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</si>
  <si>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</si>
  <si>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</si>
  <si>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</si>
  <si>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</si>
  <si>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</si>
  <si>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</si>
  <si>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</si>
  <si>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</si>
  <si>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</si>
  <si>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</si>
  <si>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</si>
  <si>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</si>
  <si>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</si>
  <si>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</si>
  <si>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</si>
  <si>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</si>
  <si>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</si>
  <si>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</si>
  <si>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</si>
  <si>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</si>
  <si>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</si>
  <si>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PCM-20251116-00000202</t>
  </si>
  <si>
    <t xml:space="preserve">was  access night issue located at USF area /60 min </t>
  </si>
  <si>
    <t>PCM-20251116-00000440</t>
  </si>
  <si>
    <t>30 min</t>
  </si>
  <si>
    <t xml:space="preserve">no pcm </t>
  </si>
  <si>
    <t>jed0599</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</si>
  <si>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</si>
  <si>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</si>
  <si>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</si>
  <si>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</si>
  <si>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</si>
  <si>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</si>
  <si>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</si>
  <si>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</si>
  <si>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</si>
  <si>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</si>
  <si>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</si>
  <si>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</si>
  <si>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20 min</t>
  </si>
  <si>
    <t>PCM-20251116-00000422</t>
  </si>
  <si>
    <t>EM team moved need 45 min</t>
  </si>
  <si>
    <t>PCM-20251116-00000457</t>
  </si>
  <si>
    <t>EM team moved need 40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</si>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</sst>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314.33476215277915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0.20002835648483597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45977.283188078705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45977.283188078705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45977.283188078705</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45977.283188078705</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45977.283188078705</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45977.283188078705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45977.283188078705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45977.283188078705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45977.283188078705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45977.283188078705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45977.283188078705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45977.283188078705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45977.283188078705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45977.283188078705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45977.283188078705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45977.283188078705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45977.283188078705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45977.283188078705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45977.283188078705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45977.283188078705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45977.283188078705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45977.283188078705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45977.283188078705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45977.283188078705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45977.283188078705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45977.283188078705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45977.283188078705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45977.283188078705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45977.283188078705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45977.283188078705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45977.283188078705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45977.283188078705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45977.283188078705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45977.283188078705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45977.283188078705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45977.283188078705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45977.283188078705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45977.283188078705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45977.283188078705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45977.283188078705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45977.283188078705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45977.283188078705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45977.283188078705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45977.283188078705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45977.283188078705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45977.283188078705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45977.283188078705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45977.283188078705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45977.283188078705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45977.283188078705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45977.283188078705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45977.283188078705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45977.283188078705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45977.283188078705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45977.283188078705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45977.283188078705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45977.283188078705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45977.283188078705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45977.283188078705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45977.283188078705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45977.283188078705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45977.283188078705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45977.283188078705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45977.283188078705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45977.283188078705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45977.283188078705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45977.283188078705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45977.283188078705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45977.283188078705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45977.283188078705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45977.283188078705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45977.283188078705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45977.283188078705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45977.283188078705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45977.283188078705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45977.283188078705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45977.283188078705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45977.283188078705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45977.283188078705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45977.283188078705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45977.283188078705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45977.283188078705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45977.283188078705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45977.283188078705</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8E95824D-EADE-45A5-9053-322490B74818}"/>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152.28335011574381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0.84684548611403443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0.56009780092426809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0.35066493055637693</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0.2642644675943302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45977.283188078705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45977.283188078705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45977.283188078705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45977.283188078705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45977.283188078705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45977.283188078705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45977.283188078705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45977.283188078705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45977.283188078705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45977.283188078705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45977.283188078705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45977.283188078705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45977.283188078705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45977.283188078705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45977.283188078705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45977.283188078705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45977.283188078705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45977.283188078705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45977.283188078705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45977.283188078705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45977.283188078705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45977.283188078705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45977.283188078705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45977.283188078705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45977.283188078705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45977.283188078705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45977.283188078705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45977.283188078705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45977.283188078705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45977.283188078705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45977.283188078705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45977.283188078705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45977.283188078705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45977.283188078705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45977.283188078705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45977.283188078705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45977.283188078705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45977.283188078705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45977.283188078705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45977.283188078705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45977.283188078705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45977.283188078705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45977.283188078705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45977.283188078705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45977.283188078705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45977.283188078705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45977.283188078705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45977.283188078705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45977.283188078705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45977.283188078705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45977.283188078705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45977.283188078705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45977.283188078705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45977.283188078705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45977.283188078705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45977.283188078705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45977.283188078705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45977.283188078705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45977.283188078705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45977.283188078705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45977.283188078705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45977.283188078705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45977.283188078705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45977.283188078705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45977.283188078705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45977.283188078705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45977.283188078705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45977.283188078705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45977.283188078705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45977.283188078705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45977.283188078705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45977.283188078705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45977.283188078705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45977.283188078705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45977.283188078705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45977.283188078705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45977.283188078705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45977.283188078705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45977.283188078705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45977.283188078705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45977.283188078705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45977.283188078705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45977.283188078705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45977.283188078705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45977.283188078705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45977.283188078705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45977.283188078705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45977.283188078705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45977.283188078705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45977.283188078705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45977.283188078705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45977.283188078705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45977.283188078705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45977.283188078705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45977.283188078705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45977.283188078705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45977.283188078705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45977.283188078705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45977.283188078705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45977.283188078705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45977.283188078705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45977.283188078705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45977.283188078705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45977.283188078705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45977.283188078705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45977.283188078705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45977.283188078705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45977.283188078705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45977.283188078705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45977.283188078705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45977.283188078705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45977.283188078705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45977.283188078705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45977.283188078705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45977.283188078705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45977.283188078705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45977.283188078705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45977.283188078705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45977.283188078705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45977.283188078705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45977.283188078705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45977.283188078705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45977.283188078705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45977.283188078705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45977.283188078705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45977.283188078705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45977.283188078705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45977.283188078705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45977.283188078705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45977.283188078705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45977.283188078705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45977.283188078705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45977.283188078705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45977.283188078705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45977.283188078705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45977.283188078705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45977.283188078705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45977.283188078705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45977.283188078705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45977.283188078705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45977.283188078705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45977.283188078705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45977.283188078705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45977.283188078705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45977.283188078705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45977.283188078705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45977.283188078705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45977.283188078705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45977.283188078705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45977.283188078705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45977.283188078705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45977.283188078705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45977.283188078705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45977.283188078705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45977.283188078705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45977.283188078705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45977.283188078705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45977.283188078705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45977.283188078705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45977.283188078705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45977.283188078705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45977.283188078705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45977.283188078705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45977.283188078705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45977.283188078705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45977.283188078705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45977.283188078705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45977.283188078705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45977.283188078705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45977.283188078705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45977.283188078705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45977.283188078705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45977.283188078705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45977.283188078705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45977.283188078705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45977.283188078705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45977.283188078705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45977.283188078705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45977.283188078705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45977.283188078705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45977.283188078705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45977.283188078705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45977.283188078705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45977.283188078705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45977.283188078705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45977.283188078705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45977.283188078705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45977.283188078705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45977.283188078705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45977.283188078705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45977.283188078705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45977.283188078705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45977.283188078705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45977.283188078705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45977.283188078705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45977.283188078705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45977.283188078705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45977.283188078705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45977.283188078705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45977.283188078705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45977.283188078705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45977.283188078705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45977.283188078705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45977.283188078705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45977.283188078705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45977.283188078705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45977.283188078705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45977.283188078705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45977.283188078705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45977.283188078705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45977.283188078705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45977.283188078705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45977.283188078705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45977.283188078705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45977.283188078705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45977.283188078705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45977.283188078705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45977.283188078705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45977.283188078705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45977.283188078705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45977.283188078705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45977.283188078705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45977.283188078705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45977.283188078705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45977.283188078705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45977.283188078705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45977.283188078705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45977.283188078705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45977.283188078705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45977.283188078705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45977.283188078705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45977.283188078705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45977.283188078705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45977.283188078705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45977.283188078705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45977.283188078705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45977.283188078705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45977.283188078705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45977.283188078705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45977.283188078705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45977.283188078705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45977.283188078705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45977.283188078705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45977.283188078705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45977.283188078705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45977.283188078705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45977.283188078705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45977.283188078705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45977.283188078705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45977.283188078705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45977.283188078705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45977.283188078705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45977.283188078705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45977.283188078705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45977.283188078705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45977.283188078705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45977.283188078705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45977.283188078705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45977.283188078705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45977.283188078705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45977.283188078705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45977.283188078705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45977.283188078705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45977.283188078705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45977.283188078705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45977.283188078705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45977.283188078705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45977.283188078705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45977.283188078705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45977.283188078705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45977.283188078705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45977.283188078705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45977.283188078705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45977.283188078705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45977.283188078705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45977.283188078705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45977.283188078705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45977.283188078705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45977.283188078705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45977.283188078705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45977.283188078705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45977.283188078705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45977.283188078705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45977.283188078705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45977.283188078705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45977.283188078705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45977.283188078705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45977.283188078705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45977.283188078705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45977.283188078705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45977.283188078705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45977.283188078705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45977.283188078705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45977.283188078705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45977.283188078705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45977.283188078705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45977.283188078705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45977.283188078705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45977.283188078705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45977.283188078705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45977.283188078705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45977.283188078705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45977.283188078705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45977.283188078705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45977.283188078705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45977.283188078705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45977.283188078705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45977.283188078705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45977.283188078705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45977.283188078705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45977.283188078705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45977.283188078705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45977.283188078705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45977.283188078705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45977.283188078705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45977.283188078705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45977.283188078705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45977.283188078705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45977.283188078705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45977.283188078705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45977.283188078705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45977.283188078705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45977.283188078705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45977.283188078705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45977.283188078705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45977.283188078705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45977.283188078705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45977.283188078705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45977.283188078705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45977.283188078705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45977.283188078705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45977.283188078705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45977.283188078705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45977.283188078705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45977.283188078705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45977.283188078705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45977.283188078705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45977.283188078705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45977.283188078705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45977.283188078705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45977.283188078705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45977.283188078705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45977.283188078705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45977.283188078705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45977.283188078705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45977.283188078705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45977.283188078705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45977.283188078705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45977.283188078705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45977.283188078705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45977.283188078705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45977.283188078705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45977.283188078705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45977.283188078705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45977.283188078705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45977.283188078705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45977.283188078705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45977.283188078705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45977.283188078705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45977.283188078705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45977.283188078705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45977.283188078705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45977.283188078705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45977.283188078705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45977.283188078705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45977.283188078705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45977.283188078705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45977.283188078705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45977.283188078705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45977.283188078705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45977.283188078705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45977.283188078705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45977.283188078705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45977.283188078705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45977.283188078705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45977.283188078705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45977.283188078705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45977.283188078705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45977.283188078705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45977.283188078705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45977.283188078705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45977.283188078705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45977.283188078705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45977.283188078705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45977.283188078705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45977.283188078705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45977.283188078705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45977.283188078705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45977.283188078705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45977.283188078705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45977.283188078705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45977.283188078705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45977.283188078705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45977.283188078705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45977.283188078705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45977.283188078705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45977.283188078705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45977.283188078705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45977.283188078705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45977.283188078705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45977.283188078705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45977.283188078705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45977.283188078705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45977.283188078705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45977.283188078705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45977.283188078705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45977.283188078705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45977.283188078705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45977.283188078705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45977.283188078705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45977.283188078705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45977.283188078705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45977.283188078705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45977.283188078705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45977.283188078705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45977.283188078705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45977.283188078705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45977.283188078705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45977.283188078705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45977.283188078705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45977.283188078705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45977.283188078705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45977.283188078705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45977.283188078705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45977.283188078705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45977.283188078705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45977.283188078705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45977.283188078705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45977.283188078705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45977.283188078705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45977.283188078705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45977.283188078705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45977.283188078705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45977.283188078705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45977.283188078705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45977.283188078705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45977.283188078705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45977.283188078705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45977.283188078705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45977.283188078705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45977.283188078705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45977.283188078705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45977.283188078705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45977.283188078705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45977.283188078705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45977.283188078705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45977.283188078705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45977.283188078705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45977.283188078705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45977.283188078705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45977.283188078705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45977.283188078705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45977.283188078705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45977.283188078705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45977.283188078705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45977.283188078705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45977.283188078705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45977.283188078705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45977.283188078705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45977.283188078705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45977.283188078705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45977.283188078705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45977.283188078705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45977.283188078705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45977.283188078705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45977.283188078705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45977.283188078705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45977.283188078705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45977.283188078705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45977.283188078705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45977.283188078705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45977.283188078705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45977.283188078705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45977.283188078705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45977.283188078705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45977.283188078705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45977.283188078705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45977.283188078705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45977.283188078705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45977.283188078705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45977.283188078705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45977.283188078705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45977.283188078705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45977.283188078705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45977.283188078705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45977.283188078705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45977.283188078705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45977.283188078705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45977.283188078705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45977.283188078705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45977.283188078705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45977.283188078705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45977.283188078705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45977.283188078705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45977.283188078705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45977.283188078705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45977.283188078705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45977.283188078705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45977.283188078705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45977.283188078705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45977.283188078705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45977.283188078705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45977.283188078705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45977.283188078705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45977.283188078705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45977.283188078705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45977.283188078705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45977.283188078705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45977.283188078705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45977.283188078705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45977.283188078705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45977.283188078705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45977.283188078705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45977.283188078705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45977.283188078705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45977.283188078705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45977.283188078705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45977.283188078705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45977.283188078705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45977.283188078705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45977.283188078705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45977.283188078705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45977.283188078705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45977.283188078705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45977.283188078705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45977.283188078705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45977.283188078705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45977.283188078705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45977.283188078705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45977.283188078705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45977.283188078705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45977.283188078705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45977.283188078705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45977.283188078705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45977.283188078705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45977.283188078705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45977.283188078705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45977.283188078705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45977.283188078705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45977.283188078705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45977.283188078705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45977.283188078705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45977.283188078705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45977.283188078705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45977.283188078705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45977.283188078705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45977.283188078705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45977.283188078705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45977.283188078705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45977.283188078705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45977.283188078705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45977.283188078705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45977.283188078705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45977.283188078705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45977.283188078705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45977.283188078705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45977.283188078705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45977.283188078705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45977.283188078705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45977.283188078705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45977.283188078705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45977.283188078705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45977.283188078705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45977.283188078705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45977.283188078705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45977.283188078705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45977.283188078705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45977.283188078705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45977.283188078705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45977.283188078705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45977.283188078705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45977.283188078705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45977.283188078705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45977.283188078705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45977.283188078705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45977.283188078705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45977.283188078705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45977.283188078705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45977.283188078705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45977.283188078705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45977.283188078705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45977.283188078705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45977.283188078705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45977.283188078705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45977.283188078705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45977.283188078705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45977.283188078705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45977.283188078705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45977.283188078705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45977.283188078705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45977.283188078705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45977.283188078705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45977.283188078705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45977.283188078705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45977.283188078705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45977.283188078705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45977.283188078705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45977.283188078705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45977.283188078705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45977.283188078705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45977.283188078705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45977.283188078705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45977.283188078705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45977.283188078705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45977.283188078705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45977.283188078705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45977.283188078705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45977.283188078705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45977.283188078705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45977.283188078705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45977.283188078705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45977.283188078705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45977.283188078705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45977.283188078705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45977.283188078705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45977.283188078705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45977.283188078705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45977.283188078705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45977.283188078705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45977.283188078705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45977.283188078705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45977.283188078705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45977.283188078705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45977.283188078705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45977.283188078705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45977.283188078705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45977.283188078705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45977.283188078705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45977.283188078705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45977.283188078705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45977.283188078705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45977.283188078705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45977.283188078705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45977.283188078705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45977.283188078705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45977.283188078705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45977.283188078705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45977.283188078705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45977.283188078705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45977.283188078705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45977.283188078705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45977.283188078705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45977.283188078705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45977.283188078705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45977.283188078705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45977.283188078705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45977.283188078705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45977.283188078705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45977.283188078705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45977.283188078705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45977.283188078705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45977.283188078705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45977.283188078705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45977.283188078705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45977.283188078705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45977.283188078705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45977.283188078705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45977.283188078705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45977.283188078705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45977.283188078705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45977.283188078705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45977.283188078705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45977.283188078705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45977.283188078705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45977.283188078705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45977.283188078705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45977.283188078705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45977.283188078705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45977.283188078705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45977.283188078705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45977.283188078705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45977.283188078705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45977.283188078705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45977.283188078705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45977.283188078705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45977.283188078705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45977.283188078705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45977.283188078705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45977.283188078705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45977.283188078705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45977.283188078705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45977.283188078705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45977.283188078705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45977.283188078705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45977.283188078705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45977.283188078705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45977.283188078705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45977.283188078705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45977.283188078705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45977.283188078705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45977.283188078705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45977.283188078705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45977.283188078705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45977.283188078705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45977.283188078705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45977.283188078705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45977.283188078705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45977.283188078705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45977.283188078705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45977.283188078705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45977.283188078705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45977.283188078705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45977.283188078705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45977.283188078705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45977.283188078705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45977.283188078705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45977.283188078705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45977.283188078705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45977.283188078705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45977.283188078705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45977.283188078705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45977.283188078705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45977.283188078705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45977.283188078705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45977.283188078705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45977.283188078705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45977.283188078705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45977.283188078705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45977.283188078705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45977.283188078705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45977.283188078705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45977.283188078705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45977.283188078705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45977.283188078705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45977.283188078705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45977.283188078705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45977.283188078705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45977.283188078705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45977.283188078705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45977.283188078705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45977.283188078705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45977.283188078705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45977.283188078705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45977.283188078705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45977.283188078705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45977.283188078705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45977.283188078705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45977.283188078705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45977.283188078705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45977.283188078705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45977.283188078705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45977.283188078705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45977.283188078705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45977.283188078705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45977.283188078705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45977.283188078705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45977.283188078705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45977.283188078705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45977.283188078705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45977.283188078705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45977.283188078705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45977.283188078705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45977.283188078705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45977.283188078705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45977.283188078705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45977.283188078705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45977.283188078705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45977.283188078705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45977.283188078705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45977.283188078705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45977.283188078705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45977.283188078705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45977.283188078705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45977.283188078705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45977.283188078705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45977.283188078705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45977.283188078705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45977.283188078705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45977.283188078705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45977.283188078705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45977.283188078705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45977.283188078705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45977.283188078705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45977.283188078705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45977.283188078705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45977.283188078705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45977.283188078705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45977.283188078705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45977.283188078705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45977.283188078705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45977.283188078705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45977.283188078705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45977.283188078705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45977.283188078705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45977.283188078705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45977.283188078705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45977.283188078705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45977.283188078705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45977.283188078705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45977.283188078705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45977.283188078705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45977.283188078705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45977.283188078705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45977.283188078705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45977.283188078705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45977.283188078705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45977.283188078705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45977.283188078705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45977.283188078705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45977.283188078705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45977.283188078705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45977.283188078705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45977.283188078705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45977.283188078705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45977.283188078705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45977.283188078705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45977.283188078705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45977.283188078705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45977.283188078705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45977.283188078705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45977.283188078705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45977.283188078705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45977.283188078705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45977.283188078705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45977.283188078705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45977.283188078705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45977.283188078705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45977.283188078705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45977.283188078705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45977.283188078705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45977.283188078705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45977.283188078705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45977.283188078705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45977.283188078705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45977.283188078705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45977.283188078705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45977.283188078705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45977.283188078705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45977.283188078705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45977.283188078705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45977.283188078705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45977.283188078705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45977.283188078705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45977.283188078705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45977.283188078705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45977.283188078705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45977.283188078705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45977.283188078705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45977.283188078705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45977.283188078705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45977.283188078705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45977.283188078705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45977.283188078705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45977.283188078705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45977.283188078705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45977.283188078705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45977.283188078705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45977.283188078705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45977.283188078705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45977.283188078705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45977.283188078705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45977.283188078705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45977.283188078705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45977.283188078705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45977.283188078705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45977.283188078705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45977.283188078705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45977.283188078705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45977.283188078705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45977.283188078705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45977.283188078705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45977.283188078705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45977.283188078705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45977.283188078705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45977.283188078705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45977.283188078705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45977.283188078705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45977.283188078705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45977.283188078705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45977.283188078705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45977.283188078705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45977.283188078705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45977.283188078705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45977.283188078705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45977.283188078705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45977.283188078705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45977.283188078705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45977.283188078705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45977.283188078705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45977.283188078705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45977.283188078705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45977.283188078705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45977.283188078705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45977.283188078705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45977.283188078705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45977.283188078705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45977.283188078705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45977.283188078705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45977.283188078705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45977.283188078705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45977.283188078705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45977.283188078705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45977.283188078705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45977.283188078705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45977.283188078705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45977.283188078705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45977.283188078705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45977.283188078705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45977.283188078705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45977.283188078705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45977.283188078705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45977.283188078705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45977.283188078705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45977.283188078705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45977.283188078705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45977.283188078705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45977.283188078705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45977.283188078705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45977.283188078705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45977.283188078705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45977.283188078705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45977.283188078705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45977.283188078705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45977.283188078705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45977.283188078705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45977.283188078705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45977.283188078705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45977.283188078705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45977.283188078705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45977.283188078705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45977.283188078705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45977.283188078705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45977.283188078705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45977.283188078705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45977.283188078705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45977.283188078705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45977.283188078705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45977.283188078705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45977.283188078705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45977.283188078705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45977.283188078705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45977.283188078705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45977.283188078705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45977.283188078705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45977.283188078705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45977.283188078705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45977.283188078705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45977.283188078705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45977.283188078705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45977.283188078705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45977.283188078705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45977.283188078705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45977.283188078705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45977.283188078705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45977.283188078705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45977.283188078705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45977.283188078705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45977.283188078705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45977.283188078705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45977.283188078705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45977.283188078705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45977.283188078705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45977.283188078705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45977.283188078705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45977.283188078705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45977.283188078705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45977.283188078705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45977.283188078705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45977.283188078705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45977.283188078705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45977.283188078705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45977.283188078705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45977.283188078705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45977.283188078705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45977.283188078705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45977.283188078705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45977.283188078705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45977.283188078705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45977.283188078705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45977.283188078705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45977.283188078705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45977.283188078705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45977.283188078705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45977.283188078705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45977.283188078705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45977.283188078705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45977.283188078705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45977.283188078705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45977.283188078705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45977.283188078705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45977.283188078705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45977.283188078705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45977.283188078705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45977.283188078705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45977.283188078705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45977.283188078705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45977.283188078705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45977.283188078705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45977.283188078705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45977.283188078705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45977.283188078705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45977.283188078705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45977.283188078705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45977.283188078705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45977.283188078705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45977.283188078705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45977.283188078705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45977.283188078705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45977.283188078705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45977.283188078705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45977.283188078705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45977.283188078705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45977.283188078705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45977.283188078705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45977.283188078705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45977.283188078705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45977.283188078705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45977.283188078705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45977.283188078705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45977.283188078705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45977.283188078705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45977.283188078705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45977.283188078705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273.80247048610909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0.69407928240980254</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0.49691493055433966</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0.19027141203696374</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2.5549189813318662E-2</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45977.283188078705</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45977.283188078705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45977.283188078705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45977.283188078705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45977.283188078705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45977.283188078705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45977.283188078705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45977.283188078705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45977.283188078705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45977.283188078705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45977.283188078705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45977.283188078705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45977.283188078705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45977.283188078705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45977.283188078705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45977.283188078705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45977.283188078705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45977.283188078705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45977.283188078705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45977.283188078705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45977.283188078705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45977.283188078705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45977.283188078705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45977.283188078705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45977.283188078705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45977.283188078705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45977.283188078705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45977.283188078705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45977.283188078705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45977.283188078705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45977.283188078705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45977.283188078705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45977.283188078705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45977.283188078705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45977.283188078705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45977.283188078705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45977.283188078705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45977.283188078705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45977.283188078705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45977.283188078705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45977.283188078705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45977.283188078705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45977.283188078705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45977.283188078705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45977.283188078705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45977.283188078705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45977.283188078705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45977.283188078705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45977.283188078705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45977.283188078705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45977.283188078705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45977.283188078705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45977.283188078705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45977.283188078705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45977.283188078705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45977.283188078705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45977.283188078705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45977.283188078705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45977.283188078705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45977.283188078705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45977.283188078705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45977.283188078705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45977.283188078705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45977.283188078705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45977.283188078705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45977.283188078705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45977.283188078705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45977.283188078705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45977.283188078705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45977.283188078705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45977.283188078705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45977.283188078705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45977.283188078705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45977.283188078705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45977.283188078705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45977.283188078705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workbookViewId="0">
      <selection activeCell="F11" sqref="F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85.451127893516968</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51.094310763888643</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28.622076967592875</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f ca="1">IFERROR(NOW()-F5,"")</f>
        <v>8.4345885416696547</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0.27370891204191139</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6.5896412037545815E-2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39024</v>
      </c>
      <c r="F8" s="158">
        <v>45977.245358796295</v>
      </c>
      <c r="G8" s="126">
        <f t="shared" ca="1" si="2"/>
        <v>3.7829282409802545E-2</v>
      </c>
      <c r="H8" s="158">
        <v>45977.236180555556</v>
      </c>
      <c r="I8" s="124" t="str">
        <f>IFERROR(VLOOKUP(D8,DB!A:F,6,0),"")</f>
        <v>Generator-SG</v>
      </c>
      <c r="J8" s="124" t="str">
        <f>IFERROR(VLOOKUP(D8,DB!A:G,7,0),"")</f>
        <v>Vandalized</v>
      </c>
      <c r="K8" s="124" t="s">
        <v>39142</v>
      </c>
      <c r="L8" s="124" t="str">
        <f>IFERROR(VLOOKUP(D8,DB!A:I,9,0),"")</f>
        <v>Latis</v>
      </c>
    </row>
    <row r="9" spans="1:13">
      <c r="A9" s="124" t="s">
        <v>39143</v>
      </c>
      <c r="B9" s="124" t="str">
        <f>IFERROR(VLOOKUP(D9,DB!A:K,11,0),"")</f>
        <v>R5</v>
      </c>
      <c r="C9" s="124">
        <v>1</v>
      </c>
      <c r="D9" s="124" t="s">
        <v>33490</v>
      </c>
      <c r="E9" s="124" t="s">
        <v>39024</v>
      </c>
      <c r="F9" s="158">
        <v>45977.263009259259</v>
      </c>
      <c r="G9" s="126">
        <f t="shared" ca="1" si="2"/>
        <v>2.0178819446300622E-2</v>
      </c>
      <c r="H9" s="158">
        <v>45977.230844907404</v>
      </c>
      <c r="I9" s="124" t="str">
        <f>IFERROR(VLOOKUP(D9,DB!A:F,6,0),"")</f>
        <v>SCECO</v>
      </c>
      <c r="J9" s="124" t="str">
        <f>IFERROR(VLOOKUP(D9,DB!A:G,7,0),"")</f>
        <v>Dead</v>
      </c>
      <c r="K9" s="124" t="s">
        <v>39144</v>
      </c>
      <c r="L9" s="124" t="str">
        <f>IFERROR(VLOOKUP(D9,DB!A:I,9,0),"")</f>
        <v>Latis</v>
      </c>
    </row>
    <row r="10" spans="1:13">
      <c r="A10" s="124"/>
      <c r="B10" s="124" t="str">
        <f>IFERROR(VLOOKUP(D10,DB!A:K,11,0),"")</f>
        <v/>
      </c>
      <c r="C10" s="124"/>
      <c r="D10" s="124"/>
      <c r="E10" s="124"/>
      <c r="F10" s="158"/>
      <c r="G10" s="126">
        <f t="shared" ca="1" si="2"/>
        <v>45977.283188078705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45977.283188078705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45977.283188078705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45977.283188078705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45977.283188078705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45977.283188078705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45977.283188078705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45977.283188078705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45977.283188078705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45977.283188078705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45977.283188078705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45977.283188078705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45977.283188078705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45977.283188078705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45977.283188078705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45977.283188078705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45977.283188078705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45977.283188078705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45977.283188078705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45977.283188078705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45977.283188078705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45977.283188078705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45977.283188078705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45977.283188078705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45977.283188078705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45977.283188078705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45977.283188078705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45977.283188078705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45977.283188078705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45977.283188078705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45977.283188078705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45977.283188078705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45977.283188078705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45977.283188078705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45977.283188078705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45977.283188078705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45977.283188078705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45977.283188078705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45977.283188078705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45977.283188078705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45977.283188078705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45977.283188078705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45977.283188078705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45977.283188078705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45977.283188078705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45977.283188078705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45977.283188078705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45977.283188078705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45977.283188078705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45977.283188078705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45977.283188078705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45977.283188078705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45977.283188078705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45977.283188078705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45977.283188078705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45977.283188078705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45977.283188078705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45977.283188078705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45977.283188078705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45977.283188078705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45977.283188078705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45977.283188078705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45977.283188078705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45977.283188078705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45977.283188078705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45977.283188078705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45977.283188078705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45977.283188078705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45977.283188078705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45977.283188078705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45977.283188078705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45977.283188078705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45977.283188078705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45977.283188078705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45977.283188078705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45977.283188078705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45977.283188078705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45977.283188078705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45977.283188078705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45977.283188078705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45977.283188078705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45977.283188078705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45977.283188078705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45977.283188078705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45977.283188078705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45977.283188078705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45977.283188078705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45977.283188078705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45977.283188078705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45977.283188078705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45977.283188078705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45977.283188078705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45977.283188078705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45977.283188078705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45977.283188078705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45977.283188078705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45977.283188078705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45977.283188078705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45977.283188078705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45977.283188078705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45977.283188078705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45977.283188078705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45977.283188078705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45977.283188078705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45977.283188078705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45977.283188078705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45977.283188078705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45977.283188078705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45977.283188078705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45977.283188078705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45977.283188078705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45977.283188078705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45977.283188078705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45977.283188078705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45977.283188078705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45977.283188078705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45977.283188078705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45977.283188078705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45977.283188078705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45977.283188078705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45977.283188078705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45977.283188078705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45977.283188078705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45977.283188078705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45977.283188078705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45977.283188078705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45977.283188078705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45977.283188078705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45977.283188078705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45977.283188078705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45977.283188078705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45977.283188078705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45977.283188078705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45977.283188078705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45977.283188078705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45977.283188078705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45977.283188078705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45977.283188078705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45977.283188078705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45977.283188078705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45977.283188078705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45977.283188078705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45977.283188078705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45977.283188078705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45977.283188078705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45977.283188078705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45977.283188078705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45977.283188078705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45977.283188078705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45977.283188078705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45977.283188078705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45977.283188078705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45977.283188078705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45977.283188078705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45977.283188078705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45977.283188078705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45977.283188078705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45977.283188078705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45977.283188078705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45977.283188078705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45977.283188078705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45977.283188078705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45977.283188078705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45977.283188078705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45977.283188078705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45977.283188078705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45977.283188078705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45977.283188078705</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39145</v>
      </c>
      <c r="B2" s="141" t="str">
        <f>IFERROR(VLOOKUP(D2,DB!A:K,11,0),"")</f>
        <v>R6</v>
      </c>
      <c r="C2" s="142">
        <v>1</v>
      </c>
      <c r="D2" s="141" t="s">
        <v>33746</v>
      </c>
      <c r="E2" s="124" t="s">
        <v>39021</v>
      </c>
      <c r="F2" s="143">
        <v>45977.274814814817</v>
      </c>
      <c r="G2" s="105">
        <f t="shared" ref="G2:G11" ca="1" si="0">IFERROR(NOW()-F2,"-")</f>
        <v>8.3732638886431232E-3</v>
      </c>
      <c r="H2" s="143">
        <v>45977.269004629627</v>
      </c>
      <c r="I2" s="141" t="str">
        <f>IFERROR(VLOOKUP(D2,DB!A:F,6,0),"")</f>
        <v>SCECO</v>
      </c>
      <c r="J2" s="141" t="str">
        <f>IFERROR(VLOOKUP(D2,DB!A:G,7,0),"")</f>
        <v>Dead</v>
      </c>
      <c r="K2" s="144" t="s">
        <v>39146</v>
      </c>
      <c r="L2" s="145" t="str">
        <f>IFERROR(VLOOKUP(D2,DB!A:I,9,0),"")</f>
        <v>Latis</v>
      </c>
    </row>
    <row r="3" spans="1:16382" ht="31.5" customHeight="1">
      <c r="A3" s="140"/>
      <c r="B3" s="141" t="str">
        <f>IFERROR(VLOOKUP(D3,DB!A:K,11,0),"")</f>
        <v/>
      </c>
      <c r="C3" s="142"/>
      <c r="D3" s="141"/>
      <c r="E3" s="124"/>
      <c r="F3" s="143"/>
      <c r="G3" s="105">
        <f t="shared" ca="1" si="0"/>
        <v>45977.283188078705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45977.283188078705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45977.283188078705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45977.283188078705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45977.283188078705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45977.283188078705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45977.283188078705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45977.283188078705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45977.283188078705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45977.283188078705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45977.283188078705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45977.283188078705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45977.283188078705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45977.283188078705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45977.283188078705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45977.283188078705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45977.283188078705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45977.283188078705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45977.283188078705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45977.283188078705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45977.283188078705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45977.283188078705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45977.283188078705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45977.283188078705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45977.283188078705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45977.283188078705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45977.283188078705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45977.283188078705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45977.283188078705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45977.283188078705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45977.283188078705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45977.283188078705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45977.283188078705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45977.283188078705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45977.283188078705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45977.283188078705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45977.283188078705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45977.283188078705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45977.283188078705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45977.283188078705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45977.283188078705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45977.283188078705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45977.283188078705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45977.283188078705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45977.283188078705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45977.283188078705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45977.283188078705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45977.283188078705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45977.283188078705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45977.283188078705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45977.283188078705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45977.283188078705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45977.283188078705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45977.283188078705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45977.283188078705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45977.283188078705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45977.283188078705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45977.283188078705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45977.283188078705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45977.283188078705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45977.283188078705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45977.283188078705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45977.283188078705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45977.283188078705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45977.283188078705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45977.283188078705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45977.283188078705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45977.283188078705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45977.283188078705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45977.283188078705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45977.283188078705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45977.283188078705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45977.283188078705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45977.283188078705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45977.283188078705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45977.283188078705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45977.283188078705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45977.283188078705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45977.283188078705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45977.283188078705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45977.283188078705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45977.283188078705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45977.283188078705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45977.283188078705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45977.283188078705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45977.283188078705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45977.283188078705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45977.283188078705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45977.283188078705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45977.283188078705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45977.283188078705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45977.283188078705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45977.283188078705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45977.283188078705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45977.283188078705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45977.283188078705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45977.283188078705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45977.283188078705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45977.283188078705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45977.283188078705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45977.283188078705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45977.283188078705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45977.283188078705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45977.283188078705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45977.283188078705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45977.283188078705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45977.283188078705</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2025-11-16T03:48:11Z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