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41" documentId="120_S{2AC9BD13-BADA-5192-A53E-5A8FF88502F6}" xr6:coauthVersionLast="47" xr6:coauthVersionMax="47" xr10:uidLastSave="{0DB50CE1-EF8C-4369-B35A-2CEC20573D3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<sst xmlns="http://schemas.openxmlformats.org/spreadsheetml/2006/main" count="180308" uniqueCount="39138">
  <si>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</si>
  <si>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</si>
  <si>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</si>
  <si>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</si>
  <si>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</si>
  <si>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</si>
  <si>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</si>
  <si>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</si>
  <si>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</si>
  <si>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</si>
  <si>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</si>
  <si>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</si>
  <si>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</si>
  <si>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</si>
  <si>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</si>
  <si>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</si>
  <si>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</si>
  <si>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</si>
  <si>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</si>
  <si>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</si>
  <si>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</si>
  <si>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</si>
  <si>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</si>
  <si>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</si>
  <si>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</si>
  <si>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</si>
  <si>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</si>
  <si>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</si>
  <si>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</si>
  <si>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</si>
  <si>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</si>
  <si>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</si>
  <si>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</si>
  <si>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</si>
  <si>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</si>
  <si>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</si>
  <si>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</si>
  <si>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</si>
  <si>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</si>
  <si>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</si>
  <si>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</si>
  <si>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</si>
  <si>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</si>
  <si>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</si>
  <si>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</si>
  <si>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</si>
  <si>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</si>
  <si>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</si>
  <si>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</si>
  <si>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</si>
  <si>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</si>
  <si>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</si>
  <si>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</si>
  <si>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</si>
  <si>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</si>
  <si>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</si>
  <si>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</si>
  <si>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</si>
  <si>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</si>
  <si>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</si>
  <si>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</si>
  <si>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</si>
  <si>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</si>
  <si>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</si>
  <si>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</si>
  <si>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</si>
  <si>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</si>
  <si>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</si>
  <si>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</si>
  <si>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</si>
  <si>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</si>
  <si>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</si>
  <si>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</si>
  <si>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</si>
  <si>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</si>
  <si>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</si>
  <si>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</si>
  <si>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</si>
  <si>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</si>
  <si>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</si>
  <si>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</si>
  <si>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</si>
  <si>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</si>
  <si>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</si>
  <si>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</si>
  <si>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</si>
  <si>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</si>
  <si>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</si>
  <si>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</si>
  <si>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</si>
  <si>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</si>
  <si>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</si>
  <si>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</si>
  <si>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</si>
  <si>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</si>
  <si>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</si>
  <si>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</si>
  <si>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</si>
  <si>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</si>
  <si>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</si>
  <si>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</si>
  <si>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</si>
  <si>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</si>
  <si>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</si>
  <si>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</si>
  <si>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</si>
  <si>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</si>
  <si>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</si>
  <si>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</si>
  <si>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</si>
  <si>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</si>
  <si>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</si>
  <si>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</si>
  <si>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</si>
  <si>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</si>
  <si>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</si>
  <si>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</si>
  <si>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</si>
  <si>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</si>
  <si>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</si>
  <si>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</si>
  <si>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</si>
  <si>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</si>
  <si>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</si>
  <si>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</si>
  <si>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</si>
  <si>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</si>
  <si>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</si>
  <si>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</si>
  <si>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</si>
  <si>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</si>
  <si>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</si>
  <si>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</si>
  <si>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</si>
  <si>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</si>
  <si>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</si>
  <si>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</si>
  <si>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</si>
  <si>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</si>
  <si>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</si>
  <si>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</si>
  <si>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</si>
  <si>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</si>
  <si>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</si>
  <si>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</si>
  <si>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</si>
  <si>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</si>
  <si>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</si>
  <si>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</si>
  <si>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</si>
  <si>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</si>
  <si>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</si>
  <si>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</si>
  <si>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</si>
  <si>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</si>
  <si>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</si>
  <si>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</si>
  <si>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</si>
  <si>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</si>
  <si>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</si>
  <si>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</si>
  <si>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</si>
  <si>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</si>
  <si>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</si>
  <si>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</si>
  <si>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</si>
  <si>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</si>
  <si>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</si>
  <si>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</si>
  <si>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</si>
  <si>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</si>
  <si>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</si>
  <si>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</si>
  <si>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</si>
  <si>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</si>
  <si>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</si>
  <si>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</si>
  <si>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</si>
  <si>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</si>
  <si>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</si>
  <si>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</si>
  <si>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</si>
  <si>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</si>
  <si>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</si>
  <si>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</si>
  <si>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</si>
  <si>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</si>
  <si>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</si>
  <si>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</si>
  <si>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</si>
  <si>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</si>
  <si>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</si>
  <si>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</si>
  <si>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</si>
  <si>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</si>
  <si>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</si>
  <si>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</si>
  <si>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</si>
  <si>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</si>
  <si>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</si>
  <si>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</si>
  <si>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</si>
  <si>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</si>
  <si>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</si>
  <si>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</si>
  <si>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</si>
  <si>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</si>
  <si>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</si>
  <si>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</si>
  <si>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</si>
  <si>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</si>
  <si>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</si>
  <si>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</si>
  <si>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</si>
  <si>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</si>
  <si>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</si>
  <si>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</si>
  <si>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</si>
  <si>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</si>
  <si>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</si>
  <si>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</si>
  <si>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</si>
  <si>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</si>
  <si>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</si>
  <si>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</si>
  <si>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</si>
  <si>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</si>
  <si>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</si>
  <si>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</si>
  <si>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</si>
  <si>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</si>
  <si>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</si>
  <si>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</si>
  <si>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</si>
  <si>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</si>
  <si>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</si>
  <si>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</si>
  <si>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</si>
  <si>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</si>
  <si>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</si>
  <si>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</si>
  <si>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</si>
  <si>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</si>
  <si>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</si>
  <si>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</si>
  <si>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</si>
  <si>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</si>
  <si>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</si>
  <si>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</si>
  <si>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</si>
  <si>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</si>
  <si>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</si>
  <si>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</si>
  <si>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</si>
  <si>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</si>
  <si>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</si>
  <si>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</si>
  <si>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</si>
  <si>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</si>
  <si>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</si>
  <si>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</si>
  <si>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</si>
  <si>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</si>
  <si>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</si>
  <si>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</si>
  <si>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</si>
  <si>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</si>
  <si>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</si>
  <si>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</si>
  <si>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</si>
  <si>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</si>
  <si>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</si>
  <si>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</si>
  <si>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</si>
  <si>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</si>
  <si>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</si>
  <si>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</si>
  <si>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</si>
  <si>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</si>
  <si>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</si>
  <si>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</si>
  <si>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</si>
  <si>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</si>
  <si>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</si>
  <si>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</si>
  <si>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</si>
  <si>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</si>
  <si>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</si>
  <si>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</si>
  <si>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</si>
  <si>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</si>
  <si>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</si>
  <si>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</si>
  <si>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</si>
  <si>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</si>
  <si>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</si>
  <si>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</si>
  <si>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</si>
  <si>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</si>
  <si>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</si>
  <si>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</si>
  <si>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</si>
  <si>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</si>
  <si>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</si>
  <si>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</si>
  <si>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</si>
  <si>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</si>
  <si>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</si>
  <si>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</si>
  <si>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</si>
  <si>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</si>
  <si>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</si>
  <si>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</si>
  <si>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</si>
  <si>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</si>
  <si>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</si>
  <si>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</si>
  <si>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</si>
  <si>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</si>
  <si>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</si>
  <si>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</si>
  <si>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</si>
  <si>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</si>
  <si>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</si>
  <si>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</si>
  <si>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</si>
  <si>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</si>
  <si>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</si>
  <si>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</si>
  <si>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</si>
  <si>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</si>
  <si>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</si>
  <si>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</si>
  <si>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</si>
  <si>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</si>
  <si>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</si>
  <si>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</si>
  <si>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</si>
  <si>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</si>
  <si>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</si>
  <si>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</si>
  <si>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</si>
  <si>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</si>
  <si>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</si>
  <si>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</si>
  <si>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</si>
  <si>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</si>
  <si>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</si>
  <si>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</si>
  <si>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</si>
  <si>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</si>
  <si>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</si>
  <si>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</si>
  <si>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</si>
  <si>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</si>
  <si>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</si>
  <si>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</si>
  <si>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</si>
  <si>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</si>
  <si>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</si>
  <si>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</si>
  <si>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</si>
  <si>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</si>
  <si>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</si>
  <si>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</si>
  <si>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</si>
  <si>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</si>
  <si>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</si>
  <si>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</si>
  <si>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</si>
  <si>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</si>
  <si>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</si>
  <si>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</si>
  <si>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</si>
  <si>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</si>
  <si>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</si>
  <si>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</si>
  <si>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</si>
  <si>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</si>
  <si>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</si>
  <si>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</si>
  <si>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</si>
  <si>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</si>
  <si>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</si>
  <si>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</si>
  <si>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</si>
  <si>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</si>
  <si>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</si>
  <si>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</si>
  <si>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</si>
  <si>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</si>
  <si>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</si>
  <si>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</si>
  <si>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</si>
  <si>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</si>
  <si>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</si>
  <si>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</si>
  <si>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</si>
  <si>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</si>
  <si>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</si>
  <si>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</si>
  <si>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</si>
  <si>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</si>
  <si>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</si>
  <si>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</si>
  <si>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</si>
  <si>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</si>
  <si>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</si>
  <si>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</si>
  <si>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</si>
  <si>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</si>
  <si>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</si>
  <si>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</si>
  <si>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</si>
  <si>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</si>
  <si>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</si>
  <si>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</si>
  <si>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</si>
  <si>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</si>
  <si>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</si>
  <si>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</si>
  <si>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</si>
  <si>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</si>
  <si>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</si>
  <si>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</si>
  <si>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</si>
  <si>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</si>
  <si>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</si>
  <si>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</si>
  <si>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</si>
  <si>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</si>
  <si>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</si>
  <si>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</si>
  <si>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</si>
  <si>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</si>
  <si>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</si>
  <si>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</si>
  <si>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</si>
  <si>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</si>
  <si>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</si>
  <si>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</si>
  <si>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</si>
  <si>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</si>
  <si>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</si>
  <si>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</si>
  <si>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</si>
  <si>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</si>
  <si>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</si>
  <si>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</si>
  <si>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</si>
  <si>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</si>
  <si>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</si>
  <si>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</si>
  <si>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</si>
  <si>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</si>
  <si>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</si>
  <si>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</si>
  <si>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</si>
  <si>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</si>
  <si>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</si>
  <si>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</si>
  <si>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</si>
  <si>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</si>
  <si>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</si>
  <si>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</si>
  <si>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</si>
  <si>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</si>
  <si>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</si>
  <si>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</si>
  <si>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</si>
  <si>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</si>
  <si>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</si>
  <si>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</si>
  <si>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</si>
  <si>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</si>
  <si>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</si>
  <si>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</si>
  <si>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</si>
  <si>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</si>
  <si>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</si>
  <si>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</si>
  <si>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</si>
  <si>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</si>
  <si>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</si>
  <si>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</si>
  <si>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</si>
  <si>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</si>
  <si>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</si>
  <si>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</si>
  <si>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</si>
  <si>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</si>
  <si>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</si>
  <si>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</si>
  <si>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</si>
  <si>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</si>
  <si>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</si>
  <si>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</si>
  <si>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</si>
  <si>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</si>
  <si>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</si>
  <si>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</si>
  <si>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</si>
  <si>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</si>
  <si>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</si>
  <si>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</si>
  <si>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</si>
  <si>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</si>
  <si>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</si>
  <si>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</si>
  <si>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</si>
  <si>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</si>
  <si>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</si>
  <si>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</si>
  <si>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</si>
  <si>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</si>
  <si>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</si>
  <si>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</si>
  <si>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</si>
  <si>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</si>
  <si>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</si>
  <si>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</si>
  <si>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</si>
  <si>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</si>
  <si>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</si>
  <si>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</si>
  <si>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</si>
  <si>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</si>
  <si>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</si>
  <si>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</si>
  <si>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</si>
  <si>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</si>
  <si>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</si>
  <si>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</si>
  <si>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</si>
  <si>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</si>
  <si>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</si>
  <si>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</si>
  <si>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</si>
  <si>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</si>
  <si>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</si>
  <si>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</si>
  <si>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</si>
  <si>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</si>
  <si>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</si>
  <si>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</si>
  <si>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</si>
  <si>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</si>
  <si>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</si>
  <si>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</si>
  <si>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</si>
  <si>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</si>
  <si>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</si>
  <si>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</si>
  <si>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</si>
  <si>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</si>
  <si>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</si>
  <si>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</si>
  <si>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</si>
  <si>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</si>
  <si>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</si>
  <si>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</si>
  <si>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</si>
  <si>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</si>
  <si>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</si>
  <si>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</si>
  <si>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</si>
  <si>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</si>
  <si>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</si>
  <si>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</si>
  <si>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</si>
  <si>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</si>
  <si>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</si>
  <si>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</si>
  <si>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</si>
  <si>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</si>
  <si>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</si>
  <si>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</si>
  <si>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</si>
  <si>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</si>
  <si>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</si>
  <si>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</si>
  <si>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</si>
  <si>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</si>
  <si>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</si>
  <si>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</si>
  <si>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</si>
  <si>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</si>
  <si>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</si>
  <si>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</si>
  <si>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</si>
  <si>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</si>
  <si>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</si>
  <si>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</si>
  <si>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</si>
  <si>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</si>
  <si>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</si>
  <si>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</si>
  <si>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</si>
  <si>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</si>
  <si>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</si>
  <si>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</si>
  <si>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</si>
  <si>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</si>
  <si>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</si>
  <si>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</si>
  <si>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</si>
  <si>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</si>
  <si>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</si>
  <si>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</si>
  <si>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</si>
  <si>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</si>
  <si>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</si>
  <si>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</si>
  <si>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</si>
  <si>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</si>
  <si>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</si>
  <si>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</si>
  <si>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</si>
  <si>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</si>
  <si>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</si>
  <si>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</si>
  <si>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</si>
  <si>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</si>
  <si>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</si>
  <si>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</si>
  <si>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</si>
  <si>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</si>
  <si>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</si>
  <si>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</si>
  <si>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</si>
  <si>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</si>
  <si>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</si>
  <si>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</si>
  <si>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</si>
  <si>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</si>
  <si>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</si>
  <si>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</si>
  <si>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</si>
  <si>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</si>
  <si>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</si>
  <si>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</si>
  <si>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</si>
  <si>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</si>
  <si>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</si>
  <si>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</si>
  <si>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</si>
  <si>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</si>
  <si>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</si>
  <si>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</si>
  <si>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</si>
  <si>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</si>
  <si>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</si>
  <si>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</si>
  <si>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</si>
  <si>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</si>
  <si>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</si>
  <si>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</si>
  <si>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</si>
  <si>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</si>
  <si>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</si>
  <si>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</si>
  <si>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</si>
  <si>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</si>
  <si>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</si>
  <si>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</si>
  <si>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</si>
  <si>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</si>
  <si>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</si>
  <si>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</si>
  <si>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</si>
  <si>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</si>
  <si>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</si>
  <si>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</si>
  <si>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</si>
  <si>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</si>
  <si>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</si>
  <si>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</si>
  <si>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</si>
  <si>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</si>
  <si>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</si>
  <si>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</si>
  <si>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</si>
  <si>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</si>
  <si>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</si>
  <si>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</si>
  <si>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</si>
  <si>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</si>
  <si>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</si>
  <si>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</si>
  <si>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</si>
  <si>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</si>
  <si>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</si>
  <si>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</si>
  <si>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</si>
  <si>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</si>
  <si>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</si>
  <si>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</si>
  <si>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</si>
  <si>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</si>
  <si>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</si>
  <si>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</si>
  <si>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</si>
  <si>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</si>
  <si>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</si>
  <si>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</si>
  <si>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</si>
  <si>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</si>
  <si>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</si>
  <si>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</si>
  <si>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</si>
  <si>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</si>
  <si>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</si>
  <si>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</si>
  <si>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</si>
  <si>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</si>
  <si>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</si>
  <si>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</si>
  <si>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</si>
  <si>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</si>
  <si>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</si>
  <si>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</si>
  <si>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</si>
  <si>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</si>
  <si>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</si>
  <si>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</si>
  <si>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</si>
  <si>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</si>
  <si>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</si>
  <si>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</si>
  <si>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</si>
  <si>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</si>
  <si>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</si>
  <si>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</si>
  <si>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</si>
  <si>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</si>
  <si>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</si>
  <si>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</si>
  <si>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</si>
  <si>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</si>
  <si>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</si>
  <si>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</si>
  <si>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</si>
  <si>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</si>
  <si>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</si>
  <si>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</si>
  <si>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</si>
  <si>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</si>
  <si>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</si>
  <si>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</si>
  <si>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</si>
  <si>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</si>
  <si>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</si>
  <si>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</si>
  <si>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</si>
  <si>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</si>
  <si>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</si>
  <si>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</si>
  <si>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</si>
  <si>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</si>
  <si>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</si>
  <si>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</si>
  <si>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</si>
  <si>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</si>
  <si>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</si>
  <si>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</si>
  <si>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</si>
  <si>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</si>
  <si>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</si>
  <si>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</si>
  <si>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</si>
  <si>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</si>
  <si>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</si>
  <si>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</si>
  <si>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</si>
  <si>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</si>
  <si>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</si>
  <si>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</si>
  <si>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</si>
  <si>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</si>
  <si>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</si>
  <si>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</si>
  <si>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</si>
  <si>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</si>
  <si>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</si>
  <si>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</si>
  <si>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</si>
  <si>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</si>
  <si>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</si>
  <si>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</si>
  <si>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</si>
  <si>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</si>
  <si>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</si>
  <si>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</si>
  <si>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</si>
  <si>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</si>
  <si>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</si>
  <si>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</si>
  <si>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</si>
  <si>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</si>
  <si>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</si>
  <si>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</si>
  <si>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</si>
  <si>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</si>
  <si>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</si>
  <si>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</si>
  <si>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</si>
  <si>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</si>
  <si>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</si>
  <si>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</si>
  <si>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</si>
  <si>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</si>
  <si>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</si>
  <si>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</si>
  <si>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</si>
  <si>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</si>
  <si>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</si>
  <si>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</si>
  <si>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</si>
  <si>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</si>
  <si>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</si>
  <si>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</si>
  <si>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</si>
  <si>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</si>
  <si>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</si>
  <si>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</si>
  <si>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</si>
  <si>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</si>
  <si>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</si>
  <si>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</si>
  <si>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</si>
  <si>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</si>
  <si>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</si>
  <si>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</si>
  <si>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</si>
  <si>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</si>
  <si>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</si>
  <si>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</si>
  <si>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</si>
  <si>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</si>
  <si>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</si>
  <si>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</si>
  <si>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</si>
  <si>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</si>
  <si>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</si>
  <si>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</si>
  <si>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</si>
  <si>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</si>
  <si>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</si>
  <si>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</si>
  <si>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</si>
  <si>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</si>
  <si>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</si>
  <si>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</si>
  <si>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</si>
  <si>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</si>
  <si>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</si>
  <si>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</si>
  <si>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</si>
  <si>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</si>
  <si>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</si>
  <si>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</si>
  <si>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</si>
  <si>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</si>
  <si>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</si>
  <si>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</si>
  <si>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</si>
  <si>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</si>
  <si>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</si>
  <si>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</si>
  <si>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</si>
  <si>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</si>
  <si>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</si>
  <si>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</si>
  <si>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</si>
  <si>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</si>
  <si>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</si>
  <si>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</si>
  <si>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</si>
  <si>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</si>
  <si>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</si>
  <si>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</si>
  <si>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</si>
  <si>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</si>
  <si>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</si>
  <si>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</si>
  <si>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</si>
  <si>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</si>
  <si>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</si>
  <si>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</si>
  <si>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</si>
  <si>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</si>
  <si>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</si>
  <si>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</si>
  <si>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</si>
  <si>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</si>
  <si>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</si>
  <si>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</si>
  <si>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</si>
  <si>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</si>
  <si>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</si>
  <si>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</si>
  <si>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</si>
  <si>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</si>
  <si>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</si>
  <si>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</si>
  <si>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</si>
  <si>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</si>
  <si>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</si>
  <si>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</si>
  <si>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</si>
  <si>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</si>
  <si>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</si>
  <si>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</si>
  <si>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</si>
  <si>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</si>
  <si>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</si>
  <si>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</si>
  <si>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</si>
  <si>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</si>
  <si>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</si>
  <si>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</si>
  <si>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</si>
  <si>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</si>
  <si>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</si>
  <si>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</si>
  <si>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</si>
  <si>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</si>
  <si>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</si>
  <si>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</si>
  <si>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</si>
  <si>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</si>
  <si>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</si>
  <si>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</si>
  <si>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</si>
  <si>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</si>
  <si>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</si>
  <si>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</si>
  <si>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</si>
  <si>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</si>
  <si>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</si>
  <si>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</si>
  <si>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</si>
  <si>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</si>
  <si>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</si>
  <si>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</si>
  <si>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</si>
  <si>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</si>
  <si>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</si>
  <si>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</si>
  <si>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</si>
  <si>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</si>
  <si>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</si>
  <si>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</si>
  <si>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</si>
  <si>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</si>
  <si>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</si>
  <si>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</si>
  <si>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</si>
  <si>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</si>
  <si>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</si>
  <si>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</si>
  <si>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</si>
  <si>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</si>
  <si>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</si>
  <si>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</si>
  <si>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</si>
  <si>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</si>
  <si>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</si>
  <si>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</si>
  <si>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</si>
  <si>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</si>
  <si>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</si>
  <si>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</si>
  <si>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</si>
  <si>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</si>
  <si>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</si>
  <si>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</si>
  <si>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</si>
  <si>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</si>
  <si>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</si>
  <si>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</si>
  <si>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</si>
  <si>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</si>
  <si>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</si>
  <si>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</si>
  <si>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</si>
  <si>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</si>
  <si>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</si>
  <si>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</si>
  <si>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</si>
  <si>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</si>
  <si>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</si>
  <si>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</si>
  <si>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</si>
  <si>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</si>
  <si>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</si>
  <si>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</si>
  <si>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</si>
  <si>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</si>
  <si>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</si>
  <si>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</si>
  <si>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</si>
  <si>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</si>
  <si>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</si>
  <si>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</si>
  <si>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</si>
  <si>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</si>
  <si>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</si>
  <si>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</si>
  <si>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</si>
  <si>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</si>
  <si>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</si>
  <si>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</si>
  <si>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</si>
  <si>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</si>
  <si>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</si>
  <si>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</si>
  <si>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</si>
  <si>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</si>
  <si>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</si>
  <si>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</si>
  <si>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</si>
  <si>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</si>
  <si>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</si>
  <si>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</si>
  <si>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</si>
  <si>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</si>
  <si>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</si>
  <si>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</si>
  <si>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</si>
  <si>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</si>
  <si>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</si>
  <si>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</si>
  <si>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</si>
  <si>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</si>
  <si>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</si>
  <si>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</si>
  <si>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</si>
  <si>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</si>
  <si>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</si>
  <si>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</si>
  <si>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</si>
  <si>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</si>
  <si>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</si>
  <si>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</si>
  <si>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</si>
  <si>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</si>
  <si>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</si>
  <si>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</si>
  <si>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</si>
  <si>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</si>
  <si>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</si>
  <si>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</si>
  <si>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</si>
  <si>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</si>
  <si>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</si>
  <si>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</si>
  <si>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</si>
  <si>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</si>
  <si>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</si>
  <si>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</si>
  <si>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</si>
  <si>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</si>
  <si>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</si>
  <si>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</si>
  <si>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</si>
  <si>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</si>
  <si>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</si>
  <si>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</si>
  <si>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</si>
  <si>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</si>
  <si>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</si>
  <si>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</si>
  <si>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</si>
  <si>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</si>
  <si>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</si>
  <si>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</si>
  <si>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</si>
  <si>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</si>
  <si>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</si>
  <si>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</si>
  <si>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</si>
  <si>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</si>
  <si>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</si>
  <si>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</si>
  <si>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</si>
  <si>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</si>
  <si>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</si>
  <si>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</si>
  <si>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</si>
  <si>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</si>
  <si>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</si>
  <si>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</si>
  <si>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</si>
  <si>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</si>
  <si>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</si>
  <si>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</si>
  <si>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</si>
  <si>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</si>
  <si>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</si>
  <si>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</si>
  <si>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</si>
  <si>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</si>
  <si>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</si>
  <si>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</si>
  <si>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</si>
  <si>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</si>
  <si>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</si>
  <si>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</si>
  <si>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</si>
  <si>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</si>
  <si>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</si>
  <si>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</si>
  <si>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</si>
  <si>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</si>
  <si>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</si>
  <si>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</si>
  <si>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</si>
  <si>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</si>
  <si>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</si>
  <si>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</si>
  <si>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</si>
  <si>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</si>
  <si>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</si>
  <si>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</si>
  <si>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</si>
  <si>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</si>
  <si>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</si>
  <si>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</si>
  <si>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</si>
  <si>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</si>
  <si>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</si>
  <si>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</si>
  <si>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</si>
  <si>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</si>
  <si>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</si>
  <si>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</si>
  <si>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</si>
  <si>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</si>
  <si>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</si>
  <si>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</si>
  <si>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</si>
  <si>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</si>
  <si>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</si>
  <si>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</si>
  <si>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</si>
  <si>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</si>
  <si>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</si>
  <si>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</si>
  <si>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</si>
  <si>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</si>
  <si>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</si>
  <si>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</si>
  <si>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</si>
  <si>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</si>
  <si>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</si>
  <si>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</si>
  <si>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</si>
  <si>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</si>
  <si>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</si>
  <si>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</si>
  <si>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</si>
  <si>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</si>
  <si>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</si>
  <si>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</si>
  <si>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</si>
  <si>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</si>
  <si>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</si>
  <si>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</si>
  <si>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</si>
  <si>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</si>
  <si>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</si>
  <si>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</si>
  <si>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</si>
  <si>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</si>
  <si>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</si>
  <si>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</si>
  <si>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</si>
  <si>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</si>
  <si>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</si>
  <si>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</si>
  <si>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</si>
  <si>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</si>
  <si>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</si>
  <si>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</si>
  <si>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</si>
  <si>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</si>
  <si>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</si>
  <si>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</si>
  <si>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</si>
  <si>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</si>
  <si>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</si>
  <si>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</si>
  <si>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</si>
  <si>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</si>
  <si>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</si>
  <si>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</si>
  <si>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</si>
  <si>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</si>
  <si>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</si>
  <si>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</si>
  <si>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</si>
  <si>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</si>
  <si>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</si>
  <si>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</si>
  <si>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</si>
  <si>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</si>
  <si>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</si>
  <si>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</si>
  <si>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</si>
  <si>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</si>
  <si>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</si>
  <si>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</si>
  <si>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</si>
  <si>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</si>
  <si>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</si>
  <si>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</si>
  <si>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</si>
  <si>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</si>
  <si>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</si>
  <si>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</si>
  <si>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</si>
  <si>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</si>
  <si>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</si>
  <si>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</si>
  <si>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</si>
  <si>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</si>
  <si>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</si>
  <si>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</si>
  <si>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</si>
  <si>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</si>
  <si>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</si>
  <si>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</si>
  <si>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</si>
  <si>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</si>
  <si>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</si>
  <si>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</si>
  <si>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</si>
  <si>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</si>
  <si>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</si>
  <si>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</si>
  <si>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</si>
  <si>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</si>
  <si>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</si>
  <si>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</si>
  <si>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</si>
  <si>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</si>
  <si>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</si>
  <si>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</si>
  <si>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</si>
  <si>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</si>
  <si>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</si>
  <si>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</si>
  <si>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</si>
  <si>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</si>
  <si>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</si>
  <si>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</si>
  <si>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</si>
  <si>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</si>
  <si>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</si>
  <si>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</si>
  <si>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</si>
  <si>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</si>
  <si>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</si>
  <si>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</si>
  <si>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</si>
  <si>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</si>
  <si>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</si>
  <si>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</si>
  <si>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</si>
  <si>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</si>
  <si>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</si>
  <si>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</si>
  <si>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</si>
  <si>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</si>
  <si>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</si>
  <si>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</si>
  <si>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</si>
  <si>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</si>
  <si>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</si>
  <si>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</si>
  <si>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</si>
  <si>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</si>
  <si>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</si>
  <si>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</si>
  <si>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</si>
  <si>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</si>
  <si>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</si>
  <si>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</si>
  <si>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</si>
  <si>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</si>
  <si>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</si>
  <si>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</si>
  <si>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</si>
  <si>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</si>
  <si>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</si>
  <si>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</si>
  <si>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</si>
  <si>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</si>
  <si>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</si>
  <si>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</si>
  <si>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</si>
  <si>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</si>
  <si>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</si>
  <si>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</si>
  <si>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</si>
  <si>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</si>
  <si>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</si>
  <si>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</si>
  <si>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</si>
  <si>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</si>
  <si>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</si>
  <si>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</si>
  <si>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</si>
  <si>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</si>
  <si>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</si>
  <si>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</si>
  <si>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</si>
  <si>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</si>
  <si>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</si>
  <si>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</si>
  <si>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</si>
  <si>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</si>
  <si>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</si>
  <si>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</si>
  <si>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</si>
  <si>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</si>
  <si>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</si>
  <si>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</si>
  <si>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</si>
  <si>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</si>
  <si>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</si>
  <si>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</si>
  <si>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</si>
  <si>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</si>
  <si>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</si>
  <si>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</si>
  <si>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</si>
  <si>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</si>
  <si>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</si>
  <si>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</si>
  <si>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</si>
  <si>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</si>
  <si>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</si>
  <si>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</si>
  <si>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</si>
  <si>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</si>
  <si>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</si>
  <si>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</si>
  <si>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</si>
  <si>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</si>
  <si>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</si>
  <si>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</si>
  <si>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</si>
  <si>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</si>
  <si>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</si>
  <si>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</si>
  <si>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</si>
  <si>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</si>
  <si>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</si>
  <si>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</si>
  <si>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</si>
  <si>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</si>
  <si>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</si>
  <si>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</si>
  <si>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</si>
  <si>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</si>
  <si>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</si>
  <si>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</si>
  <si>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</si>
  <si>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</si>
  <si>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</si>
  <si>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</si>
  <si>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</si>
  <si>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</si>
  <si>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</si>
  <si>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</si>
  <si>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</si>
  <si>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</si>
  <si>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</si>
  <si>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</si>
  <si>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</si>
  <si>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</si>
  <si>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</si>
  <si>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</si>
  <si>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</si>
  <si>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</si>
  <si>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</si>
  <si>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</si>
  <si>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</si>
  <si>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</si>
  <si>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</si>
  <si>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</si>
  <si>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</si>
  <si>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</si>
  <si>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</si>
  <si>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</si>
  <si>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</si>
  <si>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</si>
  <si>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</si>
  <si>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</si>
  <si>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</si>
  <si>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</si>
  <si>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</si>
  <si>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</si>
  <si>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</si>
  <si>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</si>
  <si>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</si>
  <si>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</si>
  <si>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</si>
  <si>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</si>
  <si>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</si>
  <si>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</si>
  <si>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</si>
  <si>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</si>
  <si>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</si>
  <si>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</si>
  <si>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</si>
  <si>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</si>
  <si>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</si>
  <si>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</si>
  <si>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</si>
  <si>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</si>
  <si>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</si>
  <si>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</si>
  <si>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</si>
  <si>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</si>
  <si>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</si>
  <si>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</si>
  <si>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</si>
  <si>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</si>
  <si>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</si>
  <si>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</si>
  <si>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</si>
  <si>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</si>
  <si>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</si>
  <si>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</si>
  <si>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</si>
  <si>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</si>
  <si>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</si>
  <si>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</si>
  <si>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</si>
  <si>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</si>
  <si>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</si>
  <si>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</si>
  <si>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</si>
  <si>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</si>
  <si>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</si>
  <si>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</si>
  <si>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</si>
  <si>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</si>
  <si>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</si>
  <si>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</si>
  <si>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</si>
  <si>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</si>
  <si>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</si>
  <si>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</si>
  <si>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</si>
  <si>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</si>
  <si>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</si>
  <si>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</si>
  <si>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</si>
  <si>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</si>
  <si>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</si>
  <si>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</si>
  <si>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</si>
  <si>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</si>
  <si>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</si>
  <si>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</si>
  <si>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</si>
  <si>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</si>
  <si>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</si>
  <si>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</si>
  <si>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</si>
  <si>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</si>
  <si>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</si>
  <si>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</si>
  <si>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</si>
  <si>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</si>
  <si>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</si>
  <si>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</si>
  <si>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</si>
  <si>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</si>
  <si>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</si>
  <si>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</si>
  <si>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</si>
  <si>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</si>
  <si>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</si>
  <si>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</si>
  <si>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</si>
  <si>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</si>
  <si>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</si>
  <si>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</si>
  <si>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</si>
  <si>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</si>
  <si>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</si>
  <si>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</si>
  <si>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</si>
  <si>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</si>
  <si>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</si>
  <si>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</si>
  <si>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</si>
  <si>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</si>
  <si>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</si>
  <si>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</si>
  <si>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</si>
  <si>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</si>
  <si>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</si>
  <si>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</si>
  <si>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</si>
  <si>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</si>
  <si>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</si>
  <si>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</si>
  <si>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</si>
  <si>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</si>
  <si>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</si>
  <si>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</si>
  <si>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</si>
  <si>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</si>
  <si>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</si>
  <si>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</si>
  <si>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</si>
  <si>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</si>
  <si>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</si>
  <si>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</si>
  <si>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</si>
  <si>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</si>
  <si>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</si>
  <si>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</si>
  <si>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</si>
  <si>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</si>
  <si>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</si>
  <si>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</si>
  <si>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</si>
  <si>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</si>
  <si>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</si>
  <si>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</si>
  <si>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</si>
  <si>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</si>
  <si>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</si>
  <si>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</si>
  <si>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</si>
  <si>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</si>
  <si>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</si>
  <si>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</si>
  <si>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</si>
  <si>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</si>
  <si>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</si>
  <si>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</si>
  <si>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</si>
  <si>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</si>
  <si>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</si>
  <si>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</si>
  <si>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</si>
  <si>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</si>
  <si>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</si>
  <si>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</si>
  <si>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</si>
  <si>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</si>
  <si>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</si>
  <si>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</si>
  <si>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</si>
  <si>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</si>
  <si>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</si>
  <si>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</si>
  <si>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</si>
  <si>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</si>
  <si>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</si>
  <si>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</si>
  <si>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</si>
  <si>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</si>
  <si>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</si>
  <si>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</si>
  <si>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</si>
  <si>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</si>
  <si>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</si>
  <si>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</si>
  <si>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</si>
  <si>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</si>
  <si>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</si>
  <si>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</si>
  <si>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</si>
  <si>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</si>
  <si>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</si>
  <si>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</si>
  <si>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</si>
  <si>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</si>
  <si>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</si>
  <si>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</si>
  <si>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</si>
  <si>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</si>
  <si>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</si>
  <si>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</si>
  <si>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</si>
  <si>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</si>
  <si>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</si>
  <si>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</si>
  <si>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</si>
  <si>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</si>
  <si>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</si>
  <si>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</si>
  <si>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</si>
  <si>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</si>
  <si>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</si>
  <si>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</si>
  <si>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</si>
  <si>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</si>
  <si>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</si>
  <si>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</si>
  <si>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</si>
  <si>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</si>
  <si>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</si>
  <si>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</si>
  <si>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</si>
  <si>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</si>
  <si>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</si>
  <si>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</si>
  <si>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</si>
  <si>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</si>
  <si>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</si>
  <si>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</si>
  <si>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</si>
  <si>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</si>
  <si>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</si>
  <si>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</si>
  <si>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</si>
  <si>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</si>
  <si>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</si>
  <si>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</si>
  <si>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</si>
  <si>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</si>
  <si>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</si>
  <si>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</si>
  <si>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</si>
  <si>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</si>
  <si>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</si>
  <si>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</si>
  <si>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</si>
  <si>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</si>
  <si>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</si>
  <si>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</si>
  <si>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</si>
  <si>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</si>
  <si>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</si>
  <si>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</si>
  <si>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</si>
  <si>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</si>
  <si>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</si>
  <si>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</si>
  <si>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</si>
  <si>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</si>
  <si>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</si>
  <si>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</si>
  <si>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</si>
  <si>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</si>
  <si>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</si>
  <si>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</si>
  <si>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</si>
  <si>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</si>
  <si>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</si>
  <si>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</si>
  <si>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</si>
  <si>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</si>
  <si>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</si>
  <si>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</si>
  <si>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</si>
  <si>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</si>
  <si>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</si>
  <si>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</si>
  <si>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</si>
  <si>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</si>
  <si>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</si>
  <si>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</si>
  <si>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</si>
  <si>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</si>
  <si>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</si>
  <si>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</si>
  <si>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</si>
  <si>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</si>
  <si>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</si>
  <si>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</si>
  <si>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</si>
  <si>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</si>
  <si>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</si>
  <si>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</si>
  <si>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</si>
  <si>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</si>
  <si>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</si>
  <si>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</si>
  <si>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</si>
  <si>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</si>
  <si>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</si>
  <si>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</si>
  <si>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</si>
  <si>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</si>
  <si>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</si>
  <si>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</si>
  <si>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</si>
  <si>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</si>
  <si>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</si>
  <si>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</si>
  <si>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</si>
  <si>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</si>
  <si>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</si>
  <si>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</si>
  <si>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</si>
  <si>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</si>
  <si>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</si>
  <si>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</si>
  <si>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</si>
  <si>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</si>
  <si>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</si>
  <si>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</si>
  <si>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</si>
  <si>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</si>
  <si>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</si>
  <si>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</si>
  <si>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</si>
  <si>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</si>
  <si>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</si>
  <si>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</si>
  <si>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</si>
  <si>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</si>
  <si>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</si>
  <si>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</si>
  <si>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</si>
  <si>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</si>
  <si>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</si>
  <si>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</si>
  <si>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</si>
  <si>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</si>
  <si>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</si>
  <si>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</si>
  <si>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</si>
  <si>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</si>
  <si>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</si>
  <si>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</si>
  <si>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</si>
  <si>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</si>
  <si>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</si>
  <si>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</si>
  <si>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</si>
  <si>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</si>
  <si>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</si>
  <si>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</si>
  <si>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</si>
  <si>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</si>
  <si>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</si>
  <si>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</si>
  <si>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</si>
  <si>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</si>
  <si>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</si>
  <si>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</si>
  <si>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</si>
  <si>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</si>
  <si>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</si>
  <si>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</si>
  <si>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</si>
  <si>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</si>
  <si>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</si>
  <si>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</si>
  <si>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</si>
  <si>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</si>
  <si>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</si>
  <si>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</si>
  <si>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</si>
  <si>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</si>
  <si>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</si>
  <si>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</si>
  <si>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</si>
  <si>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</si>
  <si>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</si>
  <si>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</si>
  <si>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</si>
  <si>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</si>
  <si>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</si>
  <si>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</si>
  <si>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</si>
  <si>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</si>
  <si>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</si>
  <si>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</si>
  <si>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</si>
  <si>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</si>
  <si>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</si>
  <si>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</si>
  <si>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</si>
  <si>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</si>
  <si>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</si>
  <si>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</si>
  <si>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</si>
  <si>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</si>
  <si>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</si>
  <si>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</si>
  <si>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</si>
  <si>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</si>
  <si>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</si>
  <si>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</si>
  <si>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</si>
  <si>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</si>
  <si>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</si>
  <si>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</si>
  <si>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</si>
  <si>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</si>
  <si>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</si>
  <si>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</si>
  <si>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</si>
  <si>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</si>
  <si>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</si>
  <si>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</si>
  <si>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</si>
  <si>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</si>
  <si>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</si>
  <si>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</si>
  <si>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</si>
  <si>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</si>
  <si>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</si>
  <si>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</si>
  <si>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</si>
  <si>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</si>
  <si>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</si>
  <si>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</si>
  <si>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</si>
  <si>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</si>
  <si>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</si>
  <si>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</si>
  <si>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</si>
  <si>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</si>
  <si>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</si>
  <si>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</si>
  <si>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</si>
  <si>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</si>
  <si>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</si>
  <si>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</si>
  <si>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</si>
  <si>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</si>
  <si>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</si>
  <si>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</si>
  <si>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</si>
  <si>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</si>
  <si>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</si>
  <si>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</si>
  <si>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</si>
  <si>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</si>
  <si>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</si>
  <si>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</si>
  <si>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</si>
  <si>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</si>
  <si>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</si>
  <si>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</si>
  <si>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</si>
  <si>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</si>
  <si>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</si>
  <si>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</si>
  <si>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</si>
  <si>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</si>
  <si>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</si>
  <si>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</si>
  <si>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</si>
  <si>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</si>
  <si>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</si>
  <si>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</si>
  <si>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</si>
  <si>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</si>
  <si>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</si>
  <si>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</si>
  <si>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</si>
  <si>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</si>
  <si>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</si>
  <si>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</si>
  <si>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</si>
  <si>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</si>
  <si>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</si>
  <si>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</si>
  <si>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</si>
  <si>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</si>
  <si>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</si>
  <si>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</si>
  <si>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</si>
  <si>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</si>
  <si>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</si>
  <si>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</si>
  <si>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</si>
  <si>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</si>
  <si>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</si>
  <si>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</si>
  <si>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</si>
  <si>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</si>
  <si>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</si>
  <si>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</si>
  <si>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</si>
  <si>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</si>
  <si>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</si>
  <si>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</si>
  <si>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</si>
  <si>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</si>
  <si>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</si>
  <si>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</si>
  <si>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</si>
  <si>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</si>
  <si>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</si>
  <si>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</si>
  <si>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</si>
  <si>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</si>
  <si>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</si>
  <si>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</si>
  <si>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</si>
  <si>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</si>
  <si>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</si>
  <si>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</si>
  <si>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</si>
  <si>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</si>
  <si>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</si>
  <si>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</si>
  <si>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</si>
  <si>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</si>
  <si>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</si>
  <si>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</si>
  <si>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</si>
  <si>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</si>
  <si>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</si>
  <si>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</si>
  <si>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</si>
  <si>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</si>
  <si>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</si>
  <si>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</si>
  <si>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</si>
  <si>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</si>
  <si>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</si>
  <si>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</si>
  <si>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</si>
  <si>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</si>
  <si>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</si>
  <si>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</si>
  <si>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</si>
  <si>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</si>
  <si>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</si>
  <si>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</si>
  <si>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</si>
  <si>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</si>
  <si>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</si>
  <si>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</si>
  <si>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</si>
  <si>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</si>
  <si>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</si>
  <si>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</si>
  <si>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</si>
  <si>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</si>
  <si>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</si>
  <si>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</si>
  <si>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</si>
  <si>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</si>
  <si>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</si>
  <si>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</si>
  <si>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</si>
  <si>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</si>
  <si>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</si>
  <si>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</si>
  <si>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</si>
  <si>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</si>
  <si>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</si>
  <si>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</si>
  <si>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</si>
  <si>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</si>
  <si>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</si>
  <si>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</si>
  <si>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</si>
  <si>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</si>
  <si>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</si>
  <si>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</si>
  <si>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</si>
  <si>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</si>
  <si>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</si>
  <si>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</si>
  <si>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</si>
  <si>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</si>
  <si>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</si>
  <si>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</si>
  <si>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</si>
  <si>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</si>
  <si>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</si>
  <si>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</si>
  <si>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</si>
  <si>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</si>
  <si>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</si>
  <si>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</si>
  <si>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</si>
  <si>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</si>
  <si>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</si>
  <si>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</si>
  <si>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</si>
  <si>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</si>
  <si>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</si>
  <si>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</si>
  <si>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</si>
  <si>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</si>
  <si>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</si>
  <si>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</si>
  <si>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</si>
  <si>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</si>
  <si>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</si>
  <si>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</si>
  <si>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</si>
  <si>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</si>
  <si>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</si>
  <si>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</si>
  <si>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</si>
  <si>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</si>
  <si>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</si>
  <si>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</si>
  <si>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</si>
  <si>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</si>
  <si>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</si>
  <si>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</si>
  <si>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</si>
  <si>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</si>
  <si>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</si>
  <si>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</si>
  <si>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</si>
  <si>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</si>
  <si>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</si>
  <si>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</si>
  <si>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</si>
  <si>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</si>
  <si>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</si>
  <si>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</si>
  <si>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</si>
  <si>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</si>
  <si>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</si>
  <si>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</si>
  <si>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</si>
  <si>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</si>
  <si>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</si>
  <si>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</si>
  <si>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</si>
  <si>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</si>
  <si>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</si>
  <si>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</si>
  <si>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</si>
  <si>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</si>
  <si>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</si>
  <si>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</si>
  <si>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</si>
  <si>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</si>
  <si>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</si>
  <si>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</si>
  <si>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</si>
  <si>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</si>
  <si>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</si>
  <si>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</si>
  <si>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</si>
  <si>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</si>
  <si>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</si>
  <si>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</si>
  <si>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</si>
  <si>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</si>
  <si>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</si>
  <si>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</si>
  <si>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</si>
  <si>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</si>
  <si>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</si>
  <si>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</si>
  <si>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</si>
  <si>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</si>
  <si>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</si>
  <si>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</si>
  <si>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</si>
  <si>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</si>
  <si>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</si>
  <si>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</si>
  <si>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</si>
  <si>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</si>
  <si>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</si>
  <si>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</si>
  <si>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</si>
  <si>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</si>
  <si>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</si>
  <si>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</si>
  <si>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</si>
  <si>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</si>
  <si>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</si>
  <si>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</si>
  <si>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</si>
  <si>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</si>
  <si>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</si>
  <si>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</si>
  <si>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</si>
  <si>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</si>
  <si>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</si>
  <si>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</si>
  <si>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</si>
  <si>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</si>
  <si>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</si>
  <si>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</si>
  <si>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</si>
  <si>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</si>
  <si>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</si>
  <si>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</si>
  <si>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</si>
  <si>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</si>
  <si>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</si>
  <si>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</si>
  <si>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</si>
  <si>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</si>
  <si>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</si>
  <si>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</si>
  <si>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</si>
  <si>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</si>
  <si>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</si>
  <si>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</si>
  <si>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</si>
  <si>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</si>
  <si>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</si>
  <si>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</si>
  <si>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</si>
  <si>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</si>
  <si>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</si>
  <si>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</si>
  <si>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</si>
  <si>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</si>
  <si>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</si>
  <si>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</si>
  <si>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</si>
  <si>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</si>
  <si>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</si>
  <si>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</si>
  <si>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</si>
  <si>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</si>
  <si>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</si>
  <si>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</si>
  <si>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</si>
  <si>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</si>
  <si>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</si>
  <si>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</si>
  <si>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</si>
  <si>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</si>
  <si>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</si>
  <si>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</si>
  <si>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</si>
  <si>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</si>
  <si>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</si>
  <si>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</si>
  <si>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</si>
  <si>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</si>
  <si>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</si>
  <si>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</si>
  <si>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</si>
  <si>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</si>
  <si>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</si>
  <si>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</si>
  <si>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</si>
  <si>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</si>
  <si>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</si>
  <si>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</si>
  <si>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</si>
  <si>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</si>
  <si>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</si>
  <si>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</si>
  <si>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</si>
  <si>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</si>
  <si>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</si>
  <si>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</si>
  <si>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</si>
  <si>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</si>
  <si>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</si>
  <si>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</si>
  <si>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</si>
  <si>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</si>
  <si>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</si>
  <si>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</si>
  <si>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</si>
  <si>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</si>
  <si>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</si>
  <si>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</si>
  <si>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</si>
  <si>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</si>
  <si>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</si>
  <si>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</si>
  <si>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</si>
  <si>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</si>
  <si>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</si>
  <si>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</si>
  <si>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</si>
  <si>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</si>
  <si>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</si>
  <si>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</si>
  <si>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</si>
  <si>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</si>
  <si>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</si>
  <si>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</si>
  <si>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</si>
  <si>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</si>
  <si>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</si>
  <si>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</si>
  <si>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</si>
  <si>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</si>
  <si>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</si>
  <si>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</si>
  <si>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</si>
  <si>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</si>
  <si>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</si>
  <si>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</si>
  <si>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</si>
  <si>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</si>
  <si>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</si>
  <si>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</si>
  <si>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</si>
  <si>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</si>
  <si>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</si>
  <si>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</si>
  <si>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</si>
  <si>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</si>
  <si>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</si>
  <si>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</si>
  <si>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</si>
  <si>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</si>
  <si>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</si>
  <si>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</si>
  <si>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</si>
  <si>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</si>
  <si>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</si>
  <si>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</si>
  <si>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</si>
  <si>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</si>
  <si>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</si>
  <si>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</si>
  <si>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</si>
  <si>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</si>
  <si>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</si>
  <si>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</si>
  <si>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</si>
  <si>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</si>
  <si>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</si>
  <si>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</si>
  <si>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</si>
  <si>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</si>
  <si>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</si>
  <si>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</si>
  <si>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</si>
  <si>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</si>
  <si>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</si>
  <si>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</si>
  <si>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</si>
  <si>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</si>
  <si>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</si>
  <si>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</si>
  <si>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</si>
  <si>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</si>
  <si>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</si>
  <si>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</si>
  <si>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</si>
  <si>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</si>
  <si>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</si>
  <si>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</si>
  <si>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</si>
  <si>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</si>
  <si>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</si>
  <si>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</si>
  <si>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</si>
  <si>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</si>
  <si>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</si>
  <si>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</si>
  <si>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</si>
  <si>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</si>
  <si>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</si>
  <si>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</si>
  <si>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</si>
  <si>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</si>
  <si>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</si>
  <si>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</si>
  <si>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</si>
  <si>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</si>
  <si>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</si>
  <si>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</si>
  <si>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</si>
  <si>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</si>
  <si>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</si>
  <si>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</si>
  <si>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</si>
  <si>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</si>
  <si>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</si>
  <si>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</si>
  <si>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</si>
  <si>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</si>
  <si>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</si>
  <si>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</si>
  <si>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</si>
  <si>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</si>
  <si>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</si>
  <si>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</si>
  <si>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</si>
  <si>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</si>
  <si>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</si>
  <si>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</si>
  <si>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</si>
  <si>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</si>
  <si>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</si>
  <si>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</si>
  <si>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</si>
  <si>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</si>
  <si>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</si>
  <si>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</si>
  <si>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</si>
  <si>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</si>
  <si>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</si>
  <si>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</si>
  <si>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</si>
  <si>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</si>
  <si>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</si>
  <si>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</si>
  <si>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</si>
  <si>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</si>
  <si>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</si>
  <si>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</si>
  <si>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</si>
  <si>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</si>
  <si>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</si>
  <si>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</si>
  <si>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</si>
  <si>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</si>
  <si>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</si>
  <si>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</si>
  <si>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</si>
  <si>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</si>
  <si>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</si>
  <si>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</si>
  <si>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</si>
  <si>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</si>
  <si>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</si>
  <si>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</si>
  <si>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</si>
  <si>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</si>
  <si>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</si>
  <si>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</si>
  <si>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</si>
  <si>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</si>
  <si>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</si>
  <si>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</si>
  <si>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</si>
  <si>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</si>
  <si>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</si>
  <si>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</si>
  <si>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</si>
  <si>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</si>
  <si>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</si>
  <si>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</si>
  <si>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</si>
  <si>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</si>
  <si>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</si>
  <si>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</si>
  <si>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</si>
  <si>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</si>
  <si>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</si>
  <si>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</si>
  <si>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</si>
  <si>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</si>
  <si>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</si>
  <si>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</si>
  <si>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</si>
  <si>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</si>
  <si>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</si>
  <si>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</si>
  <si>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</si>
  <si>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</si>
  <si>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</si>
  <si>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</si>
  <si>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</si>
  <si>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</si>
  <si>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</si>
  <si>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</si>
  <si>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</si>
  <si>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</si>
  <si>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</si>
  <si>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</si>
  <si>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</si>
  <si>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</si>
  <si>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</si>
  <si>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</si>
  <si>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</si>
  <si>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</si>
  <si>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</si>
  <si>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</si>
  <si>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</si>
  <si>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</si>
  <si>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</si>
  <si>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</si>
  <si>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</si>
  <si>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</si>
  <si>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</si>
  <si>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</si>
  <si>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</si>
  <si>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</si>
  <si>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</si>
  <si>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</si>
  <si>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</si>
  <si>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</si>
  <si>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</si>
  <si>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</si>
  <si>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</si>
  <si>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</si>
  <si>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</si>
  <si>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</si>
  <si>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</si>
  <si>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</si>
  <si>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</si>
  <si>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</si>
  <si>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</si>
  <si>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</si>
  <si>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</si>
  <si>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</si>
  <si>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</si>
  <si>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</si>
  <si>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</si>
  <si>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</si>
  <si>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</si>
  <si>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</si>
  <si>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</si>
  <si>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</si>
  <si>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</si>
  <si>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</si>
  <si>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</si>
  <si>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</si>
  <si>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</si>
  <si>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</si>
  <si>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</si>
  <si>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</si>
  <si>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</si>
  <si>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</si>
  <si>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</si>
  <si>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</si>
  <si>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</si>
  <si>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</si>
  <si>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</si>
  <si>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</si>
  <si>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</si>
  <si>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</si>
  <si>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</si>
  <si>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</si>
  <si>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</si>
  <si>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</si>
  <si>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</si>
  <si>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</si>
  <si>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</si>
  <si>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</si>
  <si>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</si>
  <si>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</si>
  <si>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</si>
  <si>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</si>
  <si>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</si>
  <si>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</si>
  <si>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</si>
  <si>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</si>
  <si>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</si>
  <si>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</si>
  <si>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</si>
  <si>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</si>
  <si>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</si>
  <si>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</si>
  <si>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</si>
  <si>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</si>
  <si>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</si>
  <si>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</si>
  <si>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</si>
  <si>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</si>
  <si>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</si>
  <si>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</si>
  <si>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</si>
  <si>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</si>
  <si>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</si>
  <si>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</si>
  <si>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</si>
  <si>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</si>
  <si>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</si>
  <si>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</si>
  <si>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</si>
  <si>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</si>
  <si>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</si>
  <si>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</si>
  <si>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</si>
  <si>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</si>
  <si>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</si>
  <si>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</si>
  <si>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</si>
  <si>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</si>
  <si>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</si>
  <si>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</si>
  <si>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</si>
  <si>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</si>
  <si>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</si>
  <si>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</si>
  <si>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</si>
  <si>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</si>
  <si>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</si>
  <si>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</si>
  <si>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</si>
  <si>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</si>
  <si>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</si>
  <si>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</si>
  <si>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</si>
  <si>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</si>
  <si>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</si>
  <si>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</si>
  <si>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</si>
  <si>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</si>
  <si>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</si>
  <si>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</si>
  <si>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</si>
  <si>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</si>
  <si>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</si>
  <si>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</si>
  <si>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</si>
  <si>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</si>
  <si>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</si>
  <si>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</si>
  <si>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</si>
  <si>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</si>
  <si>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</si>
  <si>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</si>
  <si>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</si>
  <si>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</si>
  <si>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</si>
  <si>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</si>
  <si>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</si>
  <si>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</si>
  <si>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</si>
  <si>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</si>
  <si>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</si>
  <si>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</si>
  <si>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</si>
  <si>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</si>
  <si>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</si>
  <si>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</si>
  <si>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</si>
  <si>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</si>
  <si>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</si>
  <si>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</si>
  <si>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</si>
  <si>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</si>
  <si>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</si>
  <si>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</si>
  <si>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</si>
  <si>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</si>
  <si>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</si>
  <si>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</si>
  <si>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</si>
  <si>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</si>
  <si>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</si>
  <si>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</si>
  <si>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</si>
  <si>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</si>
  <si>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</si>
  <si>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</si>
  <si>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</si>
  <si>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</si>
  <si>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</si>
  <si>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</si>
  <si>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</si>
  <si>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</si>
  <si>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</si>
  <si>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</si>
  <si>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</si>
  <si>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</si>
  <si>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</si>
  <si>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</si>
  <si>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</si>
  <si>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</si>
  <si>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</si>
  <si>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</si>
  <si>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</si>
  <si>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</si>
  <si>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</si>
  <si>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</si>
  <si>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</si>
  <si>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</si>
  <si>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</si>
  <si>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</si>
  <si>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</si>
  <si>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</si>
  <si>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</si>
  <si>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</si>
  <si>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</si>
  <si>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</si>
  <si>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</si>
  <si>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</si>
  <si>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</si>
  <si>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</si>
  <si>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</si>
  <si>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</si>
  <si>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</si>
  <si>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</si>
  <si>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</si>
  <si>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</si>
  <si>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</si>
  <si>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</si>
  <si>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</si>
  <si>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</si>
  <si>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</si>
  <si>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</si>
  <si>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</si>
  <si>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</si>
  <si>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</si>
  <si>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</si>
  <si>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</si>
  <si>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</si>
  <si>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</si>
  <si>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</si>
  <si>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</si>
  <si>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</si>
  <si>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</si>
  <si>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</si>
  <si>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</si>
  <si>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</si>
  <si>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</si>
  <si>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</si>
  <si>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</si>
  <si>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</si>
  <si>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</si>
  <si>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</si>
  <si>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</si>
  <si>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</si>
  <si>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</si>
  <si>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</si>
  <si>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</si>
  <si>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</si>
  <si>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</si>
  <si>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</si>
  <si>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</si>
  <si>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</si>
  <si>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</si>
  <si>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</si>
  <si>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</si>
  <si>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</si>
  <si>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</si>
  <si>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</si>
  <si>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</si>
  <si>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</si>
  <si>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</si>
  <si>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</si>
  <si>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</si>
  <si>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</si>
  <si>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</si>
  <si>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</si>
  <si>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</si>
  <si>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</si>
  <si>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</si>
  <si>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</si>
  <si>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</si>
  <si>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</si>
  <si>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</si>
  <si>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</si>
  <si>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</si>
  <si>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</si>
  <si>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</si>
  <si>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</si>
  <si>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</si>
  <si>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</si>
  <si>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</si>
  <si>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</si>
  <si>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</si>
  <si>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</si>
  <si>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</si>
  <si>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</si>
  <si>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</si>
  <si>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</si>
  <si>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</si>
  <si>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</si>
  <si>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</si>
  <si>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</si>
  <si>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</si>
  <si>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</si>
  <si>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</si>
  <si>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</si>
  <si>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</si>
  <si>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</si>
  <si>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</si>
  <si>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</si>
  <si>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</si>
  <si>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</si>
  <si>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</si>
  <si>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</si>
  <si>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</si>
  <si>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</si>
  <si>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</si>
  <si>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</si>
  <si>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</si>
  <si>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</si>
  <si>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</si>
  <si>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</si>
  <si>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</si>
  <si>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</si>
  <si>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</si>
  <si>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</si>
  <si>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</si>
  <si>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</si>
  <si>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</si>
  <si>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</si>
  <si>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</si>
  <si>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</si>
  <si>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</si>
  <si>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</si>
  <si>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</si>
  <si>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</si>
  <si>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</si>
  <si>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</si>
  <si>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</si>
  <si>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</si>
  <si>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</si>
  <si>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</si>
  <si>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</si>
  <si>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</si>
  <si>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</si>
  <si>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</si>
  <si>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</si>
  <si>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</si>
  <si>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</si>
  <si>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</si>
  <si>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</si>
  <si>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</si>
  <si>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</si>
  <si>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</si>
  <si>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</si>
  <si>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</si>
  <si>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</si>
  <si>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</si>
  <si>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</si>
  <si>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</si>
  <si>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</si>
  <si>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</si>
  <si>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</si>
  <si>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</si>
  <si>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</si>
  <si>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</si>
  <si>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</si>
  <si>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</si>
  <si>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</si>
  <si>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</si>
  <si>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</si>
  <si>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</si>
  <si>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</si>
  <si>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</si>
  <si>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</si>
  <si>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</si>
  <si>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</si>
  <si>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</si>
  <si>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</si>
  <si>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</si>
  <si>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</si>
  <si>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</si>
  <si>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</si>
  <si>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</si>
  <si>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</si>
  <si>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</si>
  <si>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</si>
  <si>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</si>
  <si>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</si>
  <si>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</si>
  <si>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</si>
  <si>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</si>
  <si>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</si>
  <si>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</si>
  <si>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</si>
  <si>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</si>
  <si>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</si>
  <si>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</si>
  <si>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</si>
  <si>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</si>
  <si>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</si>
  <si>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</si>
  <si>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</si>
  <si>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</si>
  <si>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</si>
  <si>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</si>
  <si>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</si>
  <si>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</si>
  <si>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</si>
  <si>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</si>
  <si>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</si>
  <si>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</si>
  <si>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</si>
  <si>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</si>
  <si>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</si>
  <si>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</si>
  <si>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</si>
  <si>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</si>
  <si>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</si>
  <si>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</si>
  <si>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</si>
  <si>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</si>
  <si>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</si>
  <si>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</si>
  <si>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</si>
  <si>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</si>
  <si>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</si>
  <si>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</si>
  <si>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</si>
  <si>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</si>
  <si>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</si>
  <si>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</si>
  <si>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</si>
  <si>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</si>
  <si>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</si>
  <si>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</si>
  <si>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</si>
  <si>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</si>
  <si>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</si>
  <si>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</si>
  <si>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</si>
  <si>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</si>
  <si>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</si>
  <si>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</si>
  <si>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</si>
  <si>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</si>
  <si>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</si>
  <si>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</si>
  <si>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</si>
  <si>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</si>
  <si>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</si>
  <si>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</si>
  <si>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</si>
  <si>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</si>
  <si>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</si>
  <si>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</si>
  <si>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</si>
  <si>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</si>
  <si>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</si>
  <si>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</si>
  <si>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</si>
  <si>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</si>
  <si>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</si>
  <si>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</si>
  <si>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</si>
  <si>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</si>
  <si>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</si>
  <si>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</si>
  <si>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</si>
  <si>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</si>
  <si>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</si>
  <si>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</si>
  <si>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</si>
  <si>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</si>
  <si>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</si>
  <si>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</si>
  <si>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</si>
  <si>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</si>
  <si>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</si>
  <si>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</si>
  <si>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</si>
  <si>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</si>
  <si>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</si>
  <si>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</si>
  <si>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</si>
  <si>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</si>
  <si>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</si>
  <si>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</si>
  <si>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</si>
  <si>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</si>
  <si>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</si>
  <si>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</si>
  <si>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</si>
  <si>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</si>
  <si>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</si>
  <si>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</si>
  <si>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</si>
  <si>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</si>
  <si>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</si>
  <si>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</si>
  <si>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</si>
  <si>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</si>
  <si>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</si>
  <si>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</si>
  <si>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</si>
  <si>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</si>
  <si>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</si>
  <si>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</si>
  <si>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</si>
  <si>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</si>
  <si>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</si>
  <si>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</si>
  <si>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</si>
  <si>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</si>
  <si>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</si>
  <si>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</si>
  <si>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</si>
  <si>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</si>
  <si>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</si>
  <si>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</si>
  <si>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</si>
  <si>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</si>
  <si>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</si>
  <si>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</si>
  <si>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</si>
  <si>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</si>
  <si>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</si>
  <si>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</si>
  <si>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</si>
  <si>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</si>
  <si>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</si>
  <si>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</si>
  <si>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</si>
  <si>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</si>
  <si>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</si>
  <si>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</si>
  <si>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</si>
  <si>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</si>
  <si>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</si>
  <si>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</si>
  <si>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</si>
  <si>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</si>
  <si>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</si>
  <si>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</si>
  <si>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</si>
  <si>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</si>
  <si>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</si>
  <si>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</si>
  <si>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</si>
  <si>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</si>
  <si>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</si>
  <si>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</si>
  <si>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</si>
  <si>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</si>
  <si>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</si>
  <si>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</si>
  <si>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</si>
  <si>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</si>
  <si>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</si>
  <si>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</si>
  <si>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</si>
  <si>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</si>
  <si>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</si>
  <si>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</si>
  <si>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</si>
  <si>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</si>
  <si>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</si>
  <si>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</si>
  <si>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</si>
  <si>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</si>
  <si>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</si>
  <si>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</si>
  <si>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</si>
  <si>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</si>
  <si>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</si>
  <si>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</si>
  <si>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</si>
  <si>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</si>
  <si>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</si>
  <si>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</si>
  <si>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</si>
  <si>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</si>
  <si>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</si>
  <si>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</si>
  <si>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</si>
  <si>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</si>
  <si>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</si>
  <si>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</si>
  <si>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</si>
  <si>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</si>
  <si>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</si>
  <si>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</si>
  <si>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</si>
  <si>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</si>
  <si>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</si>
  <si>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</si>
  <si>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</si>
  <si>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</si>
  <si>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</si>
  <si>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</si>
  <si>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</si>
  <si>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</si>
  <si>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</si>
  <si>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</si>
  <si>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</si>
  <si>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</si>
  <si>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</si>
  <si>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</si>
  <si>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</si>
  <si>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</si>
  <si>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</si>
  <si>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</si>
  <si>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</si>
  <si>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</si>
  <si>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</si>
  <si>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</si>
  <si>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</si>
  <si>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</si>
  <si>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</si>
  <si>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</si>
  <si>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</si>
  <si>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</si>
  <si>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</si>
  <si>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</si>
  <si>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</si>
  <si>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</si>
  <si>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</si>
  <si>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</si>
  <si>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</si>
  <si>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</si>
  <si>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</si>
  <si>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</si>
  <si>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</si>
  <si>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</si>
  <si>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</si>
  <si>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</si>
  <si>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</si>
  <si>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</si>
  <si>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</si>
  <si>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</si>
  <si>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</si>
  <si>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</si>
  <si>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</si>
  <si>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</si>
  <si>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</si>
  <si>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</si>
  <si>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</si>
  <si>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</si>
  <si>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</si>
  <si>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</si>
  <si>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</si>
  <si>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</si>
  <si>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</si>
  <si>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</si>
  <si>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</si>
  <si>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</si>
  <si>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</si>
  <si>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</si>
  <si>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</si>
  <si>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</si>
  <si>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</si>
  <si>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</si>
  <si>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</si>
  <si>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</si>
  <si>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</si>
  <si>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</si>
  <si>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</si>
  <si>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</si>
  <si>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</si>
  <si>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</si>
  <si>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</si>
  <si>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</si>
  <si>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</si>
  <si>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</si>
  <si>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</si>
  <si>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</si>
  <si>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</si>
  <si>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</si>
  <si>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</si>
  <si>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</si>
  <si>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</si>
  <si>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</si>
  <si>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</si>
  <si>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</si>
  <si>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</si>
  <si>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</si>
  <si>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</si>
  <si>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</si>
  <si>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</si>
  <si>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</si>
  <si>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</si>
  <si>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</si>
  <si>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</si>
  <si>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</si>
  <si>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</si>
  <si>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</si>
  <si>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</si>
  <si>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</si>
  <si>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</si>
  <si>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</si>
  <si>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</si>
  <si>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</si>
  <si>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</si>
  <si>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</si>
  <si>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</si>
  <si>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</si>
  <si>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</si>
  <si>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</si>
  <si>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</si>
  <si>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</si>
  <si>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</si>
  <si>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</si>
  <si>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</si>
  <si>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</si>
  <si>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</si>
  <si>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</si>
  <si>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</si>
  <si>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</si>
  <si>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</si>
  <si>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</si>
  <si>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</si>
  <si>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</si>
  <si>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</si>
  <si>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</si>
  <si>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</si>
  <si>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</si>
  <si>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</si>
  <si>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</si>
  <si>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</si>
  <si>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</si>
  <si>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</si>
  <si>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</si>
  <si>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</si>
  <si>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</si>
  <si>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</si>
  <si>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</si>
  <si>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</si>
  <si>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</si>
  <si>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</si>
  <si>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</si>
  <si>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</si>
  <si>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</si>
  <si>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</si>
  <si>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</si>
  <si>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</si>
  <si>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</si>
  <si>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</si>
  <si>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</si>
  <si>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</si>
  <si>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</si>
  <si>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</si>
  <si>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</si>
  <si>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</si>
  <si>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</si>
  <si>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</si>
  <si>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</si>
  <si>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</si>
  <si>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</si>
  <si>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</si>
  <si>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</si>
  <si>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</si>
  <si>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</si>
  <si>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</si>
  <si>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</si>
  <si>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</si>
  <si>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</si>
  <si>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</si>
  <si>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</si>
  <si>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</si>
  <si>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</si>
  <si>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</si>
  <si>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</si>
  <si>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</si>
  <si>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</si>
  <si>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</si>
  <si>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</si>
  <si>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</si>
  <si>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</si>
  <si>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</si>
  <si>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</si>
  <si>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</si>
  <si>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</si>
  <si>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</si>
  <si>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</si>
  <si>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</si>
  <si>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</si>
  <si>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</si>
  <si>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</si>
  <si>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</si>
  <si>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</si>
  <si>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</si>
  <si>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</si>
  <si>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</si>
  <si>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</si>
  <si>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</si>
  <si>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</si>
  <si>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</si>
  <si>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</si>
  <si>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</si>
  <si>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</si>
  <si>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</si>
  <si>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</si>
  <si>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</si>
  <si>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</si>
  <si>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</si>
  <si>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</si>
  <si>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</si>
  <si>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</si>
  <si>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</si>
  <si>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</si>
  <si>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</si>
  <si>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</si>
  <si>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</si>
  <si>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</si>
  <si>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</si>
  <si>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</si>
  <si>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</si>
  <si>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</si>
  <si>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</si>
  <si>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</si>
  <si>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</si>
  <si>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</si>
  <si>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</si>
  <si>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</si>
  <si>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</si>
  <si>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</si>
  <si>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</si>
  <si>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</si>
  <si>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</si>
  <si>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</si>
  <si>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</si>
  <si>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</si>
  <si>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</si>
  <si>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</si>
  <si>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</si>
  <si>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</si>
  <si>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</si>
  <si>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</si>
  <si>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</si>
  <si>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</si>
  <si>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</si>
  <si>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</si>
  <si>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</si>
  <si>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</si>
  <si>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</si>
  <si>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</si>
  <si>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</si>
  <si>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</si>
  <si>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</si>
  <si>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</si>
  <si>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</si>
  <si>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</si>
  <si>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</si>
  <si>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</si>
  <si>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</si>
  <si>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</si>
  <si>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</si>
  <si>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</si>
  <si>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</si>
  <si>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</si>
  <si>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</si>
  <si>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</si>
  <si>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</si>
  <si>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</si>
  <si>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</si>
  <si>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</si>
  <si>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</si>
  <si>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</si>
  <si>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</si>
  <si>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</si>
  <si>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</si>
  <si>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</si>
  <si>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</si>
  <si>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</si>
  <si>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</si>
  <si>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</si>
  <si>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</si>
  <si>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</si>
  <si>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</si>
  <si>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</si>
  <si>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</si>
  <si>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</si>
  <si>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</si>
  <si>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</si>
  <si>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</si>
  <si>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</si>
  <si>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</si>
  <si>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</si>
  <si>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</si>
  <si>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</si>
  <si>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</si>
  <si>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</si>
  <si>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</si>
  <si>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</si>
  <si>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</si>
  <si>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</si>
  <si>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</si>
  <si>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</si>
  <si>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</si>
  <si>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</si>
  <si>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</si>
  <si>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</si>
  <si>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</si>
  <si>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</si>
  <si>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</si>
  <si>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</si>
  <si>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</si>
  <si>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</si>
  <si>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</si>
  <si>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</si>
  <si>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</si>
  <si>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</si>
  <si>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</si>
  <si>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</si>
  <si>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</si>
  <si>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</si>
  <si>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</si>
  <si>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</si>
  <si>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</si>
  <si>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</si>
  <si>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</si>
  <si>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</si>
  <si>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</si>
  <si>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</si>
  <si>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</si>
  <si>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</si>
  <si>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</si>
  <si>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</si>
  <si>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</si>
  <si>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</si>
  <si>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</si>
  <si>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</si>
  <si>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</si>
  <si>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</si>
  <si>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</si>
  <si>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</si>
  <si>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</si>
  <si>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</si>
  <si>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</si>
  <si>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</si>
  <si>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</si>
  <si>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</si>
  <si>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</si>
  <si>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</si>
  <si>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</si>
  <si>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</si>
  <si>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</si>
  <si>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</si>
  <si>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</si>
  <si>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</si>
  <si>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</si>
  <si>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</si>
  <si>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</si>
  <si>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</si>
  <si>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</si>
  <si>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</si>
  <si>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</si>
  <si>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</si>
  <si>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</si>
  <si>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</si>
  <si>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</si>
  <si>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</si>
  <si>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</si>
  <si>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</si>
  <si>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</si>
  <si>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</si>
  <si>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</si>
  <si>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</si>
  <si>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</si>
  <si>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</si>
  <si>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</si>
  <si>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</si>
  <si>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</si>
  <si>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</si>
  <si>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</si>
  <si>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</si>
  <si>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</si>
  <si>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</si>
  <si>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</si>
  <si>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</si>
  <si>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</si>
  <si>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</si>
  <si>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</si>
  <si>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</si>
  <si>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</si>
  <si>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</si>
  <si>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</si>
  <si>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</si>
  <si>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</si>
  <si>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</si>
  <si>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</si>
  <si>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</si>
  <si>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</si>
  <si>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</si>
  <si>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</si>
  <si>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</si>
  <si>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</si>
  <si>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</si>
  <si>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</si>
  <si>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</si>
  <si>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</si>
  <si>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</si>
  <si>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</si>
  <si>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</si>
  <si>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</si>
  <si>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</si>
  <si>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</si>
  <si>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</si>
  <si>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</si>
  <si>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</si>
  <si>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</si>
  <si>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</si>
  <si>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</si>
  <si>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</si>
  <si>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</si>
  <si>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</si>
  <si>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</si>
  <si>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</si>
  <si>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</si>
  <si>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</si>
  <si>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</si>
  <si>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</si>
  <si>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</si>
  <si>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</si>
  <si>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</si>
  <si>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</si>
  <si>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</si>
  <si>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</si>
  <si>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</si>
  <si>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</si>
  <si>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</si>
  <si>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</si>
  <si>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</si>
  <si>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</si>
  <si>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</si>
  <si>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</si>
  <si>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</si>
  <si>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</si>
  <si>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</si>
  <si>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</si>
  <si>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</si>
  <si>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</si>
  <si>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</si>
  <si>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</si>
  <si>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</si>
  <si>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</si>
  <si>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</si>
  <si>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</si>
  <si>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</si>
  <si>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</si>
  <si>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</si>
  <si>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</si>
  <si>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</si>
  <si>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</si>
  <si>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</si>
  <si>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</si>
  <si>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</si>
  <si>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</si>
  <si>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</si>
  <si>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</si>
  <si>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</si>
  <si>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</si>
  <si>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</si>
  <si>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</si>
  <si>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</si>
  <si>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</si>
  <si>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</si>
  <si>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</si>
  <si>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</si>
  <si>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</si>
  <si>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</si>
  <si>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</si>
  <si>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</si>
  <si>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</si>
  <si>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</si>
  <si>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</si>
  <si>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</si>
  <si>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</si>
  <si>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</si>
  <si>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</si>
  <si>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</si>
  <si>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</si>
  <si>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</si>
  <si>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</si>
  <si>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</si>
  <si>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</si>
  <si>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</si>
  <si>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</si>
  <si>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</si>
  <si>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</si>
  <si>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</si>
  <si>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</si>
  <si>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</si>
  <si>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</si>
  <si>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</si>
  <si>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</si>
  <si>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</si>
  <si>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</si>
  <si>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</si>
  <si>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</si>
  <si>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</si>
  <si>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</si>
  <si>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</si>
  <si>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</si>
  <si>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</si>
  <si>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</si>
  <si>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</si>
  <si>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</si>
  <si>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</si>
  <si>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</si>
  <si>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</si>
  <si>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</si>
  <si>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</si>
  <si>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</si>
  <si>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</si>
  <si>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</si>
  <si>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</si>
  <si>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</si>
  <si>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</si>
  <si>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</si>
  <si>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</si>
  <si>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</si>
  <si>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</si>
  <si>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</si>
  <si>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</si>
  <si>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</si>
  <si>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</si>
  <si>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</si>
  <si>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</si>
  <si>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</si>
  <si>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</si>
  <si>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</si>
  <si>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</si>
  <si>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</si>
  <si>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</si>
  <si>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</si>
  <si>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</si>
  <si>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</si>
  <si>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</si>
  <si>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</si>
  <si>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</si>
  <si>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</si>
  <si>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</si>
  <si>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</si>
  <si>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</si>
  <si>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</si>
  <si>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</si>
  <si>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</si>
  <si>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</si>
  <si>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</si>
  <si>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</si>
  <si>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</si>
  <si>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</si>
  <si>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</si>
  <si>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</si>
  <si>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</si>
  <si>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</si>
  <si>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</si>
  <si>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</si>
  <si>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</si>
  <si>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</si>
  <si>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</si>
  <si>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</si>
  <si>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</si>
  <si>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</si>
  <si>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</si>
  <si>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</si>
  <si>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</si>
  <si>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</si>
  <si>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</si>
  <si>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</si>
  <si>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</si>
  <si>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</si>
  <si>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</si>
  <si>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</si>
  <si>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</si>
  <si>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</si>
  <si>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</si>
  <si>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</si>
  <si>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</si>
  <si>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</si>
  <si>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</si>
  <si>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</si>
  <si>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</si>
  <si>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</si>
  <si>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</si>
  <si>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</si>
  <si>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</si>
  <si>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</si>
  <si>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</si>
  <si>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</si>
  <si>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</si>
  <si>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</si>
  <si>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</si>
  <si>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</si>
  <si>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</si>
  <si>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</si>
  <si>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</si>
  <si>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</si>
  <si>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</si>
  <si>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</si>
  <si>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</si>
  <si>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</si>
  <si>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</si>
  <si>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</si>
  <si>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</si>
  <si>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</si>
  <si>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</si>
  <si>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</si>
  <si>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</si>
  <si>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</si>
  <si>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</si>
  <si>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</si>
  <si>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</si>
  <si>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</si>
  <si>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</si>
  <si>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</si>
  <si>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</si>
  <si>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</si>
  <si>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</si>
  <si>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</si>
  <si>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</si>
  <si>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</si>
  <si>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</si>
  <si>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</si>
  <si>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</si>
  <si>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</si>
  <si>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</si>
  <si>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</si>
  <si>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</si>
  <si>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</si>
  <si>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</si>
  <si>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</si>
  <si>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</si>
  <si>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</si>
  <si>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</si>
  <si>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</si>
  <si>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</si>
  <si>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</si>
  <si>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</si>
  <si>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</si>
  <si>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</si>
  <si>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</si>
  <si>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</si>
  <si>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</si>
  <si>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</si>
  <si>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</si>
  <si>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</si>
  <si>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</si>
  <si>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</si>
  <si>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</si>
  <si>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</si>
  <si>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</si>
  <si>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</si>
  <si>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</si>
  <si>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</si>
  <si>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</si>
  <si>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</si>
  <si>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</si>
  <si>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</si>
  <si>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</si>
  <si>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</si>
  <si>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</si>
  <si>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</si>
  <si>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</si>
  <si>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</si>
  <si>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</si>
  <si>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</si>
  <si>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</si>
  <si>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</si>
  <si>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</si>
  <si>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</si>
  <si>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</si>
  <si>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</si>
  <si>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</si>
  <si>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</si>
  <si>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</si>
  <si>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</si>
  <si>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</si>
  <si>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</si>
  <si>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</si>
  <si>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</si>
  <si>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</si>
  <si>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</si>
  <si>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</si>
  <si>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</si>
  <si>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</si>
  <si>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</si>
  <si>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</si>
  <si>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</si>
  <si>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</si>
  <si>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</si>
  <si>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</si>
  <si>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</si>
  <si>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</si>
  <si>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</si>
  <si>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</si>
  <si>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</si>
  <si>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</si>
  <si>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</si>
  <si>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</si>
  <si>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</si>
  <si>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</si>
  <si>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</si>
  <si>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</si>
  <si>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</si>
  <si>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</si>
  <si>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</si>
  <si>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</si>
  <si>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</si>
  <si>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</si>
  <si>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</si>
  <si>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</si>
  <si>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</si>
  <si>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</si>
  <si>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</si>
  <si>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</si>
  <si>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</si>
  <si>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</si>
  <si>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</si>
  <si>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</si>
  <si>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</si>
  <si>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</si>
  <si>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</si>
  <si>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</si>
  <si>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</si>
  <si>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</si>
  <si>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</si>
  <si>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</si>
  <si>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</si>
  <si>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</si>
  <si>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</si>
  <si>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</si>
  <si>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</si>
  <si>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</si>
  <si>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</si>
  <si>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</si>
  <si>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</si>
  <si>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</si>
  <si>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</si>
  <si>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</si>
  <si>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</si>
  <si>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</si>
  <si>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</si>
  <si>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</si>
  <si>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</si>
  <si>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</si>
  <si>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</si>
  <si>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</si>
  <si>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</si>
  <si>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</si>
  <si>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</si>
  <si>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</si>
  <si>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</si>
  <si>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</si>
  <si>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</si>
  <si>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</si>
  <si>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</si>
  <si>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</si>
  <si>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</si>
  <si>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</si>
  <si>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</si>
  <si>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</si>
  <si>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</si>
  <si>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</si>
  <si>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</si>
  <si>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</si>
  <si>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</si>
  <si>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</si>
  <si>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</si>
  <si>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</si>
  <si>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</si>
  <si>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</si>
  <si>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</si>
  <si>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</si>
  <si>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</si>
  <si>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</si>
  <si>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</si>
  <si>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</si>
  <si>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</si>
  <si>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</si>
  <si>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</si>
  <si>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</si>
  <si>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</si>
  <si>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</si>
  <si>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</si>
  <si>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</si>
  <si>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</si>
  <si>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</si>
  <si>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</si>
  <si>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</si>
  <si>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</si>
  <si>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</si>
  <si>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</si>
  <si>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</si>
  <si>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</si>
  <si>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</si>
  <si>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</si>
  <si>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</si>
  <si>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</si>
  <si>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</si>
  <si>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</si>
  <si>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</si>
  <si>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</si>
  <si>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</si>
  <si>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</si>
  <si>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</si>
  <si>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</si>
  <si>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</si>
  <si>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</si>
  <si>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</si>
  <si>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</si>
  <si>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</si>
  <si>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</si>
  <si>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</si>
  <si>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</si>
  <si>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</si>
  <si>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</si>
  <si>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</si>
  <si>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</si>
  <si>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</si>
  <si>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</si>
  <si>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</si>
  <si>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</si>
  <si>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</si>
  <si>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</si>
  <si>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</si>
  <si>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</si>
  <si>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</si>
  <si>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</si>
  <si>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</si>
  <si>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</si>
  <si>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</si>
  <si>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</si>
  <si>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</si>
  <si>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</si>
  <si>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</si>
  <si>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</si>
  <si>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</si>
  <si>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</si>
  <si>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</si>
  <si>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</si>
  <si>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</si>
  <si>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</si>
  <si>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</si>
  <si>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</si>
  <si>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</si>
  <si>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</si>
  <si>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</si>
  <si>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</si>
  <si>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</si>
  <si>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</si>
  <si>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</si>
  <si>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</si>
  <si>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</si>
  <si>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</si>
  <si>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</si>
  <si>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</si>
  <si>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</si>
  <si>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</si>
  <si>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</si>
  <si>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</si>
  <si>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</si>
  <si>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</si>
  <si>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</si>
  <si>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</si>
  <si>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</si>
  <si>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</si>
  <si>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</si>
  <si>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</si>
  <si>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</si>
  <si>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</si>
  <si>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</si>
  <si>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</si>
  <si>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</si>
  <si>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</si>
  <si>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</si>
  <si>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</si>
  <si>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</si>
  <si>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</si>
  <si>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</si>
  <si>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</si>
  <si>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</si>
  <si>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</si>
  <si>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</si>
  <si>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</si>
  <si>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</si>
  <si>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</si>
  <si>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</si>
  <si>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</si>
  <si>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</si>
  <si>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</si>
  <si>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</si>
  <si>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</si>
  <si>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</si>
  <si>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</si>
  <si>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</si>
  <si>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</si>
  <si>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</si>
  <si>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</si>
  <si>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</si>
  <si>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</si>
  <si>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</si>
  <si>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</si>
  <si>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</si>
  <si>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</si>
  <si>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</si>
  <si>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</si>
  <si>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</si>
  <si>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</si>
  <si>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</si>
  <si>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</si>
  <si>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</si>
  <si>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</si>
  <si>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</si>
  <si>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</si>
  <si>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</si>
  <si>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</si>
  <si>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</si>
  <si>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</si>
  <si>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</si>
  <si>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</si>
  <si>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</si>
  <si>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</si>
  <si>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</si>
  <si>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</si>
  <si>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</si>
  <si>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</si>
  <si>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</si>
  <si>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</si>
  <si>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</si>
  <si>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</si>
  <si>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</si>
  <si>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</si>
  <si>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</si>
  <si>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</si>
  <si>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</si>
  <si>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</si>
  <si>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</si>
  <si>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</si>
  <si>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</si>
  <si>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</si>
  <si>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</si>
  <si>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</si>
  <si>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</si>
  <si>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</si>
  <si>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</si>
  <si>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</si>
  <si>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</si>
  <si>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</si>
  <si>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</si>
  <si>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</si>
  <si>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</si>
  <si>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</si>
  <si>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</si>
  <si>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</si>
  <si>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</si>
  <si>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</si>
  <si>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</si>
  <si>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</si>
  <si>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</si>
  <si>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</si>
  <si>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</si>
  <si>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</si>
  <si>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</si>
  <si>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</si>
  <si>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</si>
  <si>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</si>
  <si>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</si>
  <si>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</si>
  <si>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</si>
  <si>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</si>
  <si>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</si>
  <si>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</si>
  <si>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</si>
  <si>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</si>
  <si>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</si>
  <si>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</si>
  <si>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</si>
  <si>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</si>
  <si>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</si>
  <si>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</si>
  <si>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</si>
  <si>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</si>
  <si>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</si>
  <si>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</si>
  <si>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</si>
  <si>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</si>
  <si>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</si>
  <si>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</si>
  <si>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</si>
  <si>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</si>
  <si>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</si>
  <si>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</si>
  <si>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</si>
  <si>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</si>
  <si>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</si>
  <si>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</si>
  <si>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</si>
  <si>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</si>
  <si>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</si>
  <si>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</si>
  <si>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</si>
  <si>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</si>
  <si>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</si>
  <si>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</si>
  <si>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</si>
  <si>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</si>
  <si>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</si>
  <si>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</si>
  <si>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</si>
  <si>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</si>
  <si>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</si>
  <si>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</si>
  <si>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</si>
  <si>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</si>
  <si>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</si>
  <si>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</si>
  <si>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</si>
  <si>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</si>
  <si>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</si>
  <si>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</si>
  <si>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</si>
  <si>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</si>
  <si>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</si>
  <si>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</si>
  <si>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</si>
  <si>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</si>
  <si>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</si>
  <si>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</si>
  <si>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</si>
  <si>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</si>
  <si>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</si>
  <si>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</si>
  <si>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</si>
  <si>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</si>
  <si>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</si>
  <si>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</si>
  <si>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</si>
  <si>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</si>
  <si>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</si>
  <si>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</si>
  <si>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</si>
  <si>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</si>
  <si>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</si>
  <si>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</si>
  <si>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</si>
  <si>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</si>
  <si>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</si>
  <si>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</si>
  <si>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</si>
  <si>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</si>
  <si>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</si>
  <si>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</si>
  <si>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</si>
  <si>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</si>
  <si>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</si>
  <si>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</si>
  <si>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</si>
  <si>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</si>
  <si>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</si>
  <si>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</si>
  <si>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</si>
  <si>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</si>
  <si>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</si>
  <si>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</si>
  <si>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</si>
  <si>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</si>
  <si>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</si>
  <si>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</si>
  <si>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</si>
  <si>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</si>
  <si>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</si>
  <si>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</si>
  <si>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</si>
  <si>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</si>
  <si>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</si>
  <si>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</si>
  <si>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</si>
  <si>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</si>
  <si>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</si>
  <si>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</si>
  <si>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</si>
  <si>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</si>
  <si>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</si>
  <si>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</si>
  <si>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</si>
  <si>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</si>
  <si>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</si>
  <si>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</si>
  <si>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</si>
  <si>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</si>
  <si>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</si>
  <si>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</si>
  <si>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</si>
  <si>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</si>
  <si>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</si>
  <si>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</si>
  <si>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</si>
  <si>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</si>
  <si>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</si>
  <si>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</si>
  <si>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</si>
  <si>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</si>
  <si>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</si>
  <si>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</si>
  <si>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</si>
  <si>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</si>
  <si>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</si>
  <si>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</si>
  <si>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</si>
  <si>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</si>
  <si>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</si>
  <si>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</si>
  <si>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</si>
  <si>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</si>
  <si>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</si>
  <si>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</si>
  <si>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</si>
  <si>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</si>
  <si>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</si>
  <si>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</si>
  <si>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</si>
  <si>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</si>
  <si>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</si>
  <si>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</si>
  <si>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</si>
  <si>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</si>
  <si>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</si>
  <si>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</si>
  <si>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</si>
  <si>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</si>
  <si>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</si>
  <si>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</si>
  <si>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</si>
  <si>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</si>
  <si>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</si>
  <si>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</si>
  <si>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</si>
  <si>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</si>
  <si>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</si>
  <si>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</si>
  <si>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</si>
  <si>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</si>
  <si>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</si>
  <si>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</si>
  <si>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</si>
  <si>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</si>
  <si>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</si>
  <si>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</si>
  <si>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</si>
  <si>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</si>
  <si>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</si>
  <si>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</si>
  <si>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</si>
  <si>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</si>
  <si>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</si>
  <si>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</si>
  <si>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</si>
  <si>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</si>
  <si>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</si>
  <si>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</si>
  <si>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</si>
  <si>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</si>
  <si>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</si>
  <si>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</si>
  <si>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</si>
  <si>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</si>
  <si>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</si>
  <si>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</si>
  <si>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</si>
  <si>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</si>
  <si>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</si>
  <si>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</si>
  <si>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</si>
  <si>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</si>
  <si>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</si>
  <si>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</si>
  <si>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</si>
  <si>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</si>
  <si>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</si>
  <si>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</si>
  <si>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</si>
  <si>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</si>
  <si>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</si>
  <si>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</si>
  <si>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</si>
  <si>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</si>
  <si>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</si>
  <si>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</si>
  <si>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</si>
  <si>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</si>
  <si>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</si>
  <si>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</si>
  <si>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</si>
  <si>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</si>
  <si>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</si>
  <si>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</si>
  <si>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</si>
  <si>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</si>
  <si>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</si>
  <si>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</si>
  <si>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</si>
  <si>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</si>
  <si>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</si>
  <si>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</si>
  <si>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</si>
  <si>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</si>
  <si>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</si>
  <si>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</si>
  <si>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</si>
  <si>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</si>
  <si>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</si>
  <si>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</si>
  <si>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</si>
  <si>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</si>
  <si>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</si>
  <si>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</si>
  <si>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</si>
  <si>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</si>
  <si>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</si>
  <si>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</si>
  <si>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</si>
  <si>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</si>
  <si>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</si>
  <si>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</si>
  <si>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</si>
  <si>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</si>
  <si>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</si>
  <si>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</si>
  <si>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</si>
  <si>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</si>
  <si>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</si>
  <si>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</si>
  <si>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</si>
  <si>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</si>
  <si>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</si>
  <si>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</si>
  <si>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</si>
  <si>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</si>
  <si>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</si>
  <si>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</si>
  <si>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</si>
  <si>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</si>
  <si>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</si>
  <si>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</si>
  <si>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</si>
  <si>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</si>
  <si>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</si>
  <si>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</si>
  <si>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</si>
  <si>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</si>
  <si>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</si>
  <si>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</si>
  <si>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</si>
  <si>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</si>
  <si>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</si>
  <si>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</si>
  <si>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</si>
  <si>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</si>
  <si>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</si>
  <si>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</si>
  <si>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</si>
  <si>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</si>
  <si>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</si>
  <si>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</si>
  <si>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</si>
  <si>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</si>
  <si>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</si>
  <si>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</si>
  <si>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</si>
  <si>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</si>
  <si>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</si>
  <si>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</si>
  <si>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</si>
  <si>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</si>
  <si>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</si>
  <si>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</si>
  <si>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</si>
  <si>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</si>
  <si>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</si>
  <si>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</si>
  <si>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</si>
  <si>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</si>
  <si>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</si>
  <si>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</si>
  <si>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</si>
  <si>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</si>
  <si>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</si>
  <si>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</si>
  <si>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</si>
  <si>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</si>
  <si>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</si>
  <si>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</si>
  <si>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</si>
  <si>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</si>
  <si>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</si>
  <si>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</si>
  <si>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</si>
  <si>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</si>
  <si>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</si>
  <si>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</si>
  <si>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</si>
  <si>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</si>
  <si>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</si>
  <si>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</si>
  <si>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</si>
  <si>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</si>
  <si>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</si>
  <si>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</si>
  <si>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</si>
  <si>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</si>
  <si>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</si>
  <si>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</si>
  <si>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</si>
  <si>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</si>
  <si>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</si>
  <si>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</si>
  <si>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</si>
  <si>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</si>
  <si>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</si>
  <si>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</si>
  <si>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</si>
  <si>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</si>
  <si>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</si>
  <si>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</si>
  <si>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</si>
  <si>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</si>
  <si>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</si>
  <si>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</si>
  <si>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</si>
  <si>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</si>
  <si>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</si>
  <si>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</si>
  <si>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</si>
  <si>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</si>
  <si>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</si>
  <si>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</si>
  <si>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</si>
  <si>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</si>
  <si>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</si>
  <si>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</si>
  <si>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</si>
  <si>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</si>
  <si>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</si>
  <si>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</si>
  <si>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</si>
  <si>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</si>
  <si>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</si>
  <si>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</si>
  <si>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</si>
  <si>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</si>
  <si>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</si>
  <si>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</si>
  <si>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</si>
  <si>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</si>
  <si>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</si>
  <si>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</si>
  <si>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</si>
  <si>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</si>
  <si>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</si>
  <si>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</si>
  <si>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</si>
  <si>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</si>
  <si>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</si>
  <si>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</si>
  <si>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</si>
  <si>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</si>
  <si>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</si>
  <si>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</si>
  <si>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</si>
  <si>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</si>
  <si>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</si>
  <si>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</si>
  <si>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</si>
  <si>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</si>
  <si>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</si>
  <si>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</si>
  <si>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</si>
  <si>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</si>
  <si>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</si>
  <si>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</si>
  <si>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</si>
  <si>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</si>
  <si>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</si>
  <si>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</si>
  <si>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</si>
  <si>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</si>
  <si>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</si>
  <si>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</si>
  <si>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</si>
  <si>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</si>
  <si>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</si>
  <si>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</si>
  <si>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</si>
  <si>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</si>
  <si>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</si>
  <si>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</si>
  <si>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</si>
  <si>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</si>
  <si>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</si>
  <si>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</si>
  <si>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</si>
  <si>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</si>
  <si>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</si>
  <si>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</si>
  <si>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</si>
  <si>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</si>
  <si>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</si>
  <si>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</si>
  <si>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</si>
  <si>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</si>
  <si>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</si>
  <si>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</si>
  <si>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</si>
  <si>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</si>
  <si>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</si>
  <si>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</si>
  <si>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</si>
  <si>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</si>
  <si>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</si>
  <si>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</si>
  <si>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</si>
  <si>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</si>
  <si>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</si>
  <si>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</si>
  <si>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</si>
  <si>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</si>
  <si>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</si>
  <si>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</si>
  <si>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</si>
  <si>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</si>
  <si>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</si>
  <si>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</si>
  <si>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</si>
  <si>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</si>
  <si>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</si>
  <si>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</si>
  <si>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</si>
  <si>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</si>
  <si>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</si>
  <si>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</si>
  <si>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</si>
  <si>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</si>
  <si>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</si>
  <si>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</si>
  <si>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</si>
  <si>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</si>
  <si>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</si>
  <si>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</si>
  <si>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</si>
  <si>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</si>
  <si>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</si>
  <si>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</si>
  <si>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</si>
  <si>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</si>
  <si>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</si>
  <si>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</si>
  <si>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</si>
  <si>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</si>
  <si>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</si>
  <si>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</si>
  <si>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</si>
  <si>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</si>
  <si>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</si>
  <si>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</si>
  <si>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</si>
  <si>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</si>
  <si>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</si>
  <si>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</si>
  <si>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</si>
  <si>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</si>
  <si>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</si>
  <si>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</si>
  <si>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</si>
  <si>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</si>
  <si>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</si>
  <si>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</si>
  <si>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</si>
  <si>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</si>
  <si>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</si>
  <si>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</si>
  <si>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</si>
  <si>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</si>
  <si>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</si>
  <si>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</si>
  <si>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</si>
  <si>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</si>
  <si>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</si>
  <si>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</si>
  <si>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</si>
  <si>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</si>
  <si>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</si>
  <si>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</si>
  <si>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</si>
  <si>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</si>
  <si>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</si>
  <si>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</si>
  <si>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</si>
  <si>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</si>
  <si>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</si>
  <si>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</si>
  <si>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</si>
  <si>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</si>
  <si>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</si>
  <si>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</si>
  <si>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</si>
  <si>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</si>
  <si>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</si>
  <si>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</si>
  <si>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</si>
  <si>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</si>
  <si>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</si>
  <si>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</si>
  <si>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</si>
  <si>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</si>
  <si>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</si>
  <si>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</si>
  <si>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</si>
  <si>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</si>
  <si>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</si>
  <si>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</si>
  <si>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</si>
  <si>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</si>
  <si>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</si>
  <si>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</si>
  <si>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</si>
  <si>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</si>
  <si>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</si>
  <si>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</si>
  <si>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</si>
  <si>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</si>
  <si>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</si>
  <si>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</si>
  <si>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</si>
  <si>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</si>
  <si>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</si>
  <si>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</si>
  <si>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</si>
  <si>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</si>
  <si>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</si>
  <si>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</si>
  <si>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</si>
  <si>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</si>
  <si>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</si>
  <si>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</si>
  <si>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</si>
  <si>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</si>
  <si>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</si>
  <si>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</si>
  <si>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</si>
  <si>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</si>
  <si>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</si>
  <si>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</si>
  <si>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</si>
  <si>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</si>
  <si>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</si>
  <si>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</si>
  <si>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</si>
  <si>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</si>
  <si>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</si>
  <si>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</si>
  <si>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</si>
  <si>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</si>
  <si>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</si>
  <si>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</si>
  <si>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</si>
  <si>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</si>
  <si>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</si>
  <si>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</si>
  <si>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</si>
  <si>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</si>
  <si>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</si>
  <si>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</si>
  <si>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</si>
  <si>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</si>
  <si>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</si>
  <si>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</si>
  <si>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</si>
  <si>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</si>
  <si>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</si>
  <si>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</si>
  <si>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</si>
  <si>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</si>
  <si>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</si>
  <si>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</si>
  <si>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</si>
  <si>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</si>
  <si>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</si>
  <si>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</si>
  <si>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</si>
  <si>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</si>
  <si>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</si>
  <si>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</si>
  <si>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</si>
  <si>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</si>
  <si>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</si>
  <si>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</si>
  <si>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</si>
  <si>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</si>
  <si>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</si>
  <si>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</si>
  <si>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</si>
  <si>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</si>
  <si>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</si>
  <si>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</si>
  <si>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</si>
  <si>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</si>
  <si>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</si>
  <si>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</si>
  <si>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</si>
  <si>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</si>
  <si>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</si>
  <si>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</si>
  <si>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</si>
  <si>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</si>
  <si>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</si>
  <si>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</si>
  <si>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</si>
  <si>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</si>
  <si>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</si>
  <si>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</si>
  <si>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</si>
  <si>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</si>
  <si>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</si>
  <si>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</si>
  <si>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</si>
  <si>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</si>
  <si>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</si>
  <si>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</si>
  <si>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</si>
  <si>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</si>
  <si>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</si>
  <si>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</si>
  <si>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</si>
  <si>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</si>
  <si>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</si>
  <si>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</si>
  <si>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</si>
  <si>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</si>
  <si>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</si>
  <si>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</si>
  <si>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</si>
  <si>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</si>
  <si>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</si>
  <si>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</si>
  <si>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</si>
  <si>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</si>
  <si>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</si>
  <si>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</si>
  <si>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</si>
  <si>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</si>
  <si>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</si>
  <si>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</si>
  <si>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</si>
  <si>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</si>
  <si>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</si>
  <si>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</si>
  <si>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</si>
  <si>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</si>
  <si>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</si>
  <si>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</si>
  <si>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</si>
  <si>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</si>
  <si>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</si>
  <si>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</si>
  <si>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</si>
  <si>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</si>
  <si>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</si>
  <si>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</si>
  <si>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</si>
  <si>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</si>
  <si>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</si>
  <si>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</si>
  <si>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</si>
  <si>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</si>
  <si>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</si>
  <si>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</si>
  <si>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</si>
  <si>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</si>
  <si>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</si>
  <si>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</si>
  <si>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</si>
  <si>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</si>
  <si>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</si>
  <si>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</si>
  <si>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</si>
  <si>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</si>
  <si>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</si>
  <si>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</si>
  <si>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</si>
  <si>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</si>
  <si>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</si>
  <si>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</si>
  <si>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</si>
  <si>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</si>
  <si>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</si>
  <si>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</si>
  <si>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</si>
  <si>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</si>
  <si>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</si>
  <si>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</si>
  <si>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</si>
  <si>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</si>
  <si>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</si>
  <si>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</si>
  <si>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</si>
  <si>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</si>
  <si>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</si>
  <si>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</si>
  <si>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</si>
  <si>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</si>
  <si>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</si>
  <si>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</si>
  <si>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</si>
  <si>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</si>
  <si>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</si>
  <si>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</si>
  <si>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</si>
  <si>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</si>
  <si>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</si>
  <si>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</si>
  <si>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</si>
  <si>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</si>
  <si>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</si>
  <si>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</si>
  <si>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</si>
  <si>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</si>
  <si>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</si>
  <si>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</si>
  <si>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</si>
  <si>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</si>
  <si>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</si>
  <si>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</si>
  <si>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</si>
  <si>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</si>
  <si>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</si>
  <si>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</si>
  <si>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</si>
  <si>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</si>
  <si>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</si>
  <si>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</si>
  <si>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</si>
  <si>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</si>
  <si>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</si>
  <si>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</si>
  <si>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</si>
  <si>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</si>
  <si>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</si>
  <si>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</si>
  <si>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</si>
  <si>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</si>
  <si>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</si>
  <si>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</si>
  <si>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</si>
  <si>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</si>
  <si>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</si>
  <si>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</si>
  <si>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</si>
  <si>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</si>
  <si>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</si>
  <si>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</si>
  <si>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</si>
  <si>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</si>
  <si>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</si>
  <si>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</si>
  <si>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</si>
  <si>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</si>
  <si>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</si>
  <si>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</si>
  <si>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</si>
  <si>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</si>
  <si>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</si>
  <si>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</si>
  <si>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</si>
  <si>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</si>
  <si>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</si>
  <si>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</si>
  <si>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</si>
  <si>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</si>
  <si>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</si>
  <si>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</si>
  <si>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</si>
  <si>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</si>
  <si>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</si>
  <si>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</si>
  <si>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</si>
  <si>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</si>
  <si>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</si>
  <si>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</si>
  <si>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</si>
  <si>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</si>
  <si>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</si>
  <si>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</si>
  <si>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</si>
  <si>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</si>
  <si>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</si>
  <si>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</si>
  <si>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</si>
  <si>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</si>
  <si>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</si>
  <si>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</si>
  <si>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</si>
  <si>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</si>
  <si>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</si>
  <si>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</si>
  <si>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</si>
  <si>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</si>
  <si>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</si>
  <si>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</si>
  <si>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</si>
  <si>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</si>
  <si>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</si>
  <si>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</si>
  <si>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</si>
  <si>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</si>
  <si>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</si>
  <si>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</si>
  <si>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</si>
  <si>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</si>
  <si>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</si>
  <si>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</si>
  <si>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</si>
  <si>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</si>
  <si>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</si>
  <si>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</si>
  <si>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</si>
  <si>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</si>
  <si>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</si>
  <si>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</si>
  <si>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</si>
  <si>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</si>
  <si>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</si>
  <si>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</si>
  <si>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</si>
  <si>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</si>
  <si>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</si>
  <si>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</si>
  <si>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</si>
  <si>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</si>
  <si>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</si>
  <si>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</si>
  <si>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</si>
  <si>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</si>
  <si>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</si>
  <si>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</si>
  <si>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</si>
  <si>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</si>
  <si>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</si>
  <si>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</si>
  <si>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</si>
  <si>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</si>
  <si>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</si>
  <si>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</si>
  <si>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</si>
  <si>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</si>
  <si>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</si>
  <si>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</si>
  <si>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</si>
  <si>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</si>
  <si>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</si>
  <si>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</si>
  <si>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</si>
  <si>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</si>
  <si>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</si>
  <si>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</si>
  <si>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</si>
  <si>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</si>
  <si>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</si>
  <si>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</si>
  <si>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</si>
  <si>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</si>
  <si>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</si>
  <si>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</si>
  <si>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</si>
  <si>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</si>
  <si>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</si>
  <si>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</si>
  <si>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</si>
  <si>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</si>
  <si>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</si>
  <si>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</si>
  <si>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</si>
  <si>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</si>
  <si>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</si>
  <si>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</si>
  <si>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</si>
  <si>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</si>
  <si>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</si>
  <si>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</si>
  <si>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</si>
  <si>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</si>
  <si>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</si>
  <si>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</si>
  <si>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</si>
  <si>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</si>
  <si>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</si>
  <si>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</si>
  <si>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</si>
  <si>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</si>
  <si>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</si>
  <si>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</si>
  <si>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</si>
  <si>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</si>
  <si>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</si>
  <si>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</si>
  <si>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</si>
  <si>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</si>
  <si>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</si>
  <si>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</si>
  <si>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</si>
  <si>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</si>
  <si>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</si>
  <si>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</si>
  <si>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</si>
  <si>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</si>
  <si>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</si>
  <si>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</si>
  <si>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</si>
  <si>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</si>
  <si>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</si>
  <si>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</si>
  <si>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</si>
  <si>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</si>
  <si>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</si>
  <si>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</si>
  <si>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</si>
  <si>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</si>
  <si>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</si>
  <si>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</si>
  <si>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</si>
  <si>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</si>
  <si>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</si>
  <si>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</si>
  <si>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</si>
  <si>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</si>
  <si>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</si>
  <si>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</si>
  <si>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</si>
  <si>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</si>
  <si>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</si>
  <si>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</si>
  <si>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</si>
  <si>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</si>
  <si>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</si>
  <si>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</si>
  <si>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</si>
  <si>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</si>
  <si>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</si>
  <si>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</si>
  <si>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</si>
  <si>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</si>
  <si>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</si>
  <si>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</si>
  <si>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</si>
  <si>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</si>
  <si>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</si>
  <si>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</si>
  <si>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</si>
  <si>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</si>
  <si>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</si>
  <si>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</si>
  <si>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</si>
  <si>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</si>
  <si>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</si>
  <si>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</si>
  <si>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</si>
  <si>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</si>
  <si>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</si>
  <si>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</si>
  <si>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</si>
  <si>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</si>
  <si>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</si>
  <si>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</si>
  <si>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</si>
  <si>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</si>
  <si>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</si>
  <si>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</si>
  <si>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</si>
  <si>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</si>
  <si>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</si>
  <si>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</si>
  <si>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</si>
  <si>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</si>
  <si>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</si>
  <si>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</si>
  <si>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</si>
  <si>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</si>
  <si>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</si>
  <si>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</si>
  <si>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</si>
  <si>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</si>
  <si>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</si>
  <si>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</si>
  <si>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</si>
  <si>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</si>
  <si>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</si>
  <si>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</si>
  <si>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</si>
  <si>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</si>
  <si>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</si>
  <si>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</si>
  <si>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</si>
  <si>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</si>
  <si>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</si>
  <si>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</si>
  <si>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</si>
  <si>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</si>
  <si>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</si>
  <si>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</si>
  <si>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</si>
  <si>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</si>
  <si>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</si>
  <si>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</si>
  <si>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</si>
  <si>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</si>
  <si>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</si>
  <si>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</si>
  <si>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</si>
  <si>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</si>
  <si>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</si>
  <si>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</si>
  <si>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</si>
  <si>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</si>
  <si>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</si>
  <si>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</si>
  <si>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</si>
  <si>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</si>
  <si>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</si>
  <si>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</si>
  <si>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</si>
  <si>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</si>
  <si>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</si>
  <si>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</si>
  <si>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</si>
  <si>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</si>
  <si>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</si>
  <si>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</si>
  <si>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</si>
  <si>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</si>
  <si>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</si>
  <si>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</si>
  <si>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</si>
  <si>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</si>
  <si>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</si>
  <si>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</si>
  <si>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</si>
  <si>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</si>
  <si>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</si>
  <si>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</si>
  <si>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</si>
  <si>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</si>
  <si>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</si>
  <si>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</si>
  <si>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</si>
  <si>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</si>
  <si>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</si>
  <si>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</si>
  <si>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</si>
  <si>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</si>
  <si>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</si>
  <si>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</si>
  <si>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</si>
  <si>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</si>
  <si>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</si>
  <si>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</si>
  <si>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</si>
  <si>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</si>
  <si>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</si>
  <si>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</si>
  <si>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</si>
  <si>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</si>
  <si>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</si>
  <si>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</si>
  <si>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</si>
  <si>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</si>
  <si>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</si>
  <si>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</si>
  <si>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</si>
  <si>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</si>
  <si>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</si>
  <si>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</si>
  <si>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</si>
  <si>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</si>
  <si>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</si>
  <si>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</si>
  <si>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</si>
  <si>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</si>
  <si>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</si>
  <si>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</si>
  <si>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</si>
  <si>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</si>
  <si>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</si>
  <si>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</si>
  <si>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</si>
  <si>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</si>
  <si>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</si>
  <si>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</si>
  <si>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</si>
  <si>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</si>
  <si>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</si>
  <si>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</si>
  <si>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</si>
  <si>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</si>
  <si>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</si>
  <si>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</si>
  <si>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</si>
  <si>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</si>
  <si>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</si>
  <si>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</si>
  <si>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</si>
  <si>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</si>
  <si>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</si>
  <si>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</si>
  <si>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</si>
  <si>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</si>
  <si>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</si>
  <si>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</si>
  <si>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</si>
  <si>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</si>
  <si>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</si>
  <si>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</si>
  <si>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</si>
  <si>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</si>
  <si>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</si>
  <si>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</si>
  <si>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</si>
  <si>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</si>
  <si>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</si>
  <si>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</si>
  <si>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</si>
  <si>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</si>
  <si>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</si>
  <si>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</si>
  <si>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</si>
  <si>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</si>
  <si>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</si>
  <si>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</si>
  <si>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</si>
  <si>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</si>
  <si>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</si>
  <si>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</si>
  <si>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</si>
  <si>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</si>
  <si>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</si>
  <si>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</si>
  <si>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</si>
  <si>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</si>
  <si>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</si>
  <si>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</si>
  <si>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</si>
  <si>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</si>
  <si>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</si>
  <si>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</si>
  <si>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</si>
  <si>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</si>
  <si>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</si>
  <si>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</si>
  <si>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</si>
  <si>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</si>
  <si>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</si>
  <si>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</si>
  <si>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</si>
  <si>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</si>
  <si>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</si>
  <si>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</si>
  <si>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</si>
  <si>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</si>
  <si>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</si>
  <si>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</si>
  <si>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</si>
  <si>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</si>
  <si>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</si>
  <si>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</si>
  <si>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</si>
  <si>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</si>
  <si>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</si>
  <si>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</si>
  <si>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</si>
  <si>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</si>
  <si>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</si>
  <si>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</si>
  <si>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</si>
  <si>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</si>
  <si>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</si>
  <si>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</si>
  <si>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</si>
  <si>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</si>
  <si>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</si>
  <si>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</si>
  <si>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</si>
  <si>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</si>
  <si>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</si>
  <si>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</si>
  <si>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</si>
  <si>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</si>
  <si>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</si>
  <si>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</si>
  <si>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</si>
  <si>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</si>
  <si>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</si>
  <si>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</si>
  <si>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</si>
  <si>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</si>
  <si>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</si>
  <si>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</si>
  <si>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</si>
  <si>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</si>
  <si>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</si>
  <si>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</si>
  <si>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</si>
  <si>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</si>
  <si>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</si>
  <si>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</si>
  <si>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</si>
  <si>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</si>
  <si>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</si>
  <si>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</si>
  <si>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</si>
  <si>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</si>
  <si>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</si>
  <si>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</si>
  <si>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</si>
  <si>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</si>
  <si>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</si>
  <si>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</si>
  <si>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</si>
  <si>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</si>
  <si>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</si>
  <si>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</si>
  <si>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</si>
  <si>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</si>
  <si>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</si>
  <si>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</si>
  <si>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</si>
  <si>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</si>
  <si>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</si>
  <si>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</si>
  <si>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</si>
  <si>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</si>
  <si>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</si>
  <si>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</si>
  <si>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</si>
  <si>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</si>
  <si>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</si>
  <si>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</si>
  <si>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</si>
  <si>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</si>
  <si>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</si>
  <si>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</si>
  <si>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</si>
  <si>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</si>
  <si>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</si>
  <si>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</si>
  <si>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</si>
  <si>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</si>
  <si>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</si>
  <si>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</si>
  <si>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</si>
  <si>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</si>
  <si>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</si>
  <si>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</si>
  <si>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</si>
  <si>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</si>
  <si>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</si>
  <si>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</si>
  <si>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</si>
  <si>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</si>
  <si>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</si>
  <si>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</si>
  <si>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</si>
  <si>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</si>
  <si>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</si>
  <si>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</si>
  <si>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</si>
  <si>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</si>
  <si>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</si>
  <si>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</si>
  <si>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</si>
  <si>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</si>
  <si>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</si>
  <si>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</si>
  <si>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</si>
  <si>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</si>
  <si>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</si>
  <si>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</si>
  <si>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</si>
  <si>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</si>
  <si>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</si>
  <si>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</si>
  <si>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</si>
  <si>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</si>
  <si>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</si>
  <si>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</si>
  <si>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</si>
  <si>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</si>
  <si>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</si>
  <si>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</si>
  <si>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</si>
  <si>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</si>
  <si>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</si>
  <si>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</si>
  <si>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</si>
  <si>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</si>
  <si>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</si>
  <si>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</si>
  <si>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</si>
  <si>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</si>
  <si>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</si>
  <si>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</si>
  <si>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</si>
  <si>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</si>
  <si>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</si>
  <si>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</si>
  <si>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</si>
  <si>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</si>
  <si>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</si>
  <si>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</si>
  <si>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</si>
  <si>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</si>
  <si>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</si>
  <si>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</si>
  <si>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</si>
  <si>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</si>
  <si>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</si>
  <si>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</si>
  <si>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</si>
  <si>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</si>
  <si>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</si>
  <si>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</si>
  <si>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</si>
  <si>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</si>
  <si>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</si>
  <si>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</si>
  <si>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</si>
  <si>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</si>
  <si>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</si>
  <si>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</si>
  <si>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</si>
  <si>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</si>
  <si>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</si>
  <si>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</si>
  <si>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</si>
  <si>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</si>
  <si>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</si>
  <si>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</si>
  <si>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</si>
  <si>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</si>
  <si>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</si>
  <si>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</si>
  <si>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</si>
  <si>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</si>
  <si>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</si>
  <si>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</si>
  <si>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</si>
  <si>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</si>
  <si>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</si>
  <si>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</si>
  <si>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</si>
  <si>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</si>
  <si>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</si>
  <si>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</si>
  <si>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</si>
  <si>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</si>
  <si>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</si>
  <si>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</si>
  <si>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</si>
  <si>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</si>
  <si>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</si>
  <si>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</si>
  <si>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</si>
  <si>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</si>
  <si>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</si>
  <si>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</si>
  <si>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</si>
  <si>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</si>
  <si>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</si>
  <si>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</si>
  <si>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</si>
  <si>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</si>
  <si>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</si>
  <si>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</si>
  <si>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</si>
  <si>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</si>
  <si>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</si>
  <si>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</si>
  <si>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</si>
  <si>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</si>
  <si>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</si>
  <si>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</si>
  <si>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</si>
  <si>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</si>
  <si>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</si>
  <si>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</si>
  <si>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</si>
  <si>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</si>
  <si>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</si>
  <si>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</si>
  <si>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</si>
  <si>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</si>
  <si>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</si>
  <si>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</si>
  <si>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</si>
  <si>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</si>
  <si>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</si>
  <si>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</si>
  <si>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</si>
  <si>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</si>
  <si>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</si>
  <si>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</si>
  <si>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</si>
  <si>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</si>
  <si>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</si>
  <si>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</si>
  <si>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</si>
  <si>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</si>
  <si>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</si>
  <si>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</si>
  <si>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</si>
  <si>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</si>
  <si>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</si>
  <si>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</si>
  <si>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</si>
  <si>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</si>
  <si>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</si>
  <si>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</si>
  <si>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</si>
  <si>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</si>
  <si>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</si>
  <si>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</si>
  <si>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</si>
  <si>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</si>
  <si>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</si>
  <si>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</si>
  <si>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</si>
  <si>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</si>
  <si>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</si>
  <si>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</si>
  <si>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</si>
  <si>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</si>
  <si>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</si>
  <si>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</si>
  <si>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</si>
  <si>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</si>
  <si>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</si>
  <si>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</si>
  <si>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</si>
  <si>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</si>
  <si>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</si>
  <si>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</si>
  <si>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</si>
  <si>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</si>
  <si>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</si>
  <si>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</si>
  <si>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</si>
  <si>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</si>
  <si>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</si>
  <si>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</si>
  <si>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</si>
  <si>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</si>
  <si>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</si>
  <si>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</si>
  <si>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</si>
  <si>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</si>
  <si>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</si>
  <si>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</si>
  <si>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</si>
  <si>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</si>
  <si>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</si>
  <si>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</si>
  <si>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</si>
  <si>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</si>
  <si>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</si>
  <si>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</si>
  <si>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</si>
  <si>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</si>
  <si>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</si>
  <si>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</si>
  <si>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</si>
  <si>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</si>
  <si>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</si>
  <si>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</si>
  <si>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</si>
  <si>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</si>
  <si>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</si>
  <si>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</si>
  <si>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</si>
  <si>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</si>
  <si>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</si>
  <si>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</si>
  <si>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</si>
  <si>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</si>
  <si>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</si>
  <si>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</si>
  <si>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</si>
  <si>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</si>
  <si>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</si>
  <si>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</si>
  <si>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</si>
  <si>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</si>
  <si>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</si>
  <si>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</si>
  <si>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</si>
  <si>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</si>
  <si>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</si>
  <si>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</si>
  <si>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</si>
  <si>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</si>
  <si>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</si>
  <si>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</si>
  <si>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</si>
  <si>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</si>
  <si>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</si>
  <si>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</si>
  <si>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</si>
  <si>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</si>
  <si>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</si>
  <si>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</si>
  <si>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</si>
  <si>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</si>
  <si>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</si>
  <si>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</si>
  <si>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</si>
  <si>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</si>
  <si>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</si>
  <si>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</si>
  <si>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</si>
  <si>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</si>
  <si>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</si>
  <si>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</si>
  <si>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</si>
  <si>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</si>
  <si>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</si>
  <si>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</si>
  <si>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</si>
  <si>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</si>
  <si>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</si>
  <si>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</si>
  <si>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</si>
  <si>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</si>
  <si>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</si>
  <si>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</si>
  <si>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</si>
  <si>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</si>
  <si>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</si>
  <si>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</si>
  <si>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</si>
  <si>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</si>
  <si>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</si>
  <si>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</si>
  <si>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</si>
  <si>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</si>
  <si>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</si>
  <si>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</si>
  <si>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</si>
  <si>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</si>
  <si>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</si>
  <si>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</si>
  <si>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</si>
  <si>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</si>
  <si>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</si>
  <si>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</si>
  <si>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</si>
  <si>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</si>
  <si>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</si>
  <si>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</si>
  <si>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</si>
  <si>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</si>
  <si>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</si>
  <si>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</si>
  <si>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</si>
  <si>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</si>
  <si>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</si>
  <si>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</si>
  <si>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</si>
  <si>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</si>
  <si>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</si>
  <si>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</si>
  <si>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</si>
  <si>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</si>
  <si>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</si>
  <si>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</si>
  <si>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</si>
  <si>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</si>
  <si>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</si>
  <si>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</si>
  <si>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</si>
  <si>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</si>
  <si>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</si>
  <si>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</si>
  <si>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</si>
  <si>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</si>
  <si>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</si>
  <si>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</si>
  <si>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</si>
  <si>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</si>
  <si>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</si>
  <si>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</si>
  <si>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</si>
  <si>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</si>
  <si>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</si>
  <si>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</si>
  <si>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</si>
  <si>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</si>
  <si>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</si>
  <si>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</si>
  <si>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</si>
  <si>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</si>
  <si>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</si>
  <si>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</si>
  <si>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</si>
  <si>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</si>
  <si>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</si>
  <si>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</si>
  <si>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</si>
  <si>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</si>
  <si>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</si>
  <si>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</si>
  <si>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</si>
  <si>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</si>
  <si>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</si>
  <si>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</si>
  <si>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</si>
  <si>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</si>
  <si>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</si>
  <si>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</si>
  <si>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</si>
  <si>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</si>
  <si>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</si>
  <si>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</si>
  <si>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</si>
  <si>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</si>
  <si>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</si>
  <si>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</si>
  <si>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</si>
  <si>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</si>
  <si>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</si>
  <si>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</si>
  <si>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</si>
  <si>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</si>
  <si>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</si>
  <si>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</si>
  <si>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</si>
  <si>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</si>
  <si>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</si>
  <si>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</si>
  <si>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</si>
  <si>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</si>
  <si>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</si>
  <si>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</si>
  <si>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</si>
  <si>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</si>
  <si>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</si>
  <si>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</si>
  <si>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</si>
  <si>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</si>
  <si>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</si>
  <si>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</si>
  <si>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</si>
  <si>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</si>
  <si>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</si>
  <si>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</si>
  <si>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</si>
  <si>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</si>
  <si>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</si>
  <si>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</si>
  <si>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</si>
  <si>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</si>
  <si>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</si>
  <si>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</si>
  <si>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</si>
  <si>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</si>
  <si>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</si>
  <si>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</si>
  <si>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</si>
  <si>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</si>
  <si>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</si>
  <si>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</si>
  <si>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</si>
  <si>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</si>
  <si>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</si>
  <si>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</si>
  <si>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</si>
  <si>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</si>
  <si>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</si>
  <si>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</si>
  <si>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</si>
  <si>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</si>
  <si>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</si>
  <si>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</si>
  <si>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</si>
  <si>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</si>
  <si>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</si>
  <si>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</si>
  <si>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</si>
  <si>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</si>
  <si>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</si>
  <si>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</si>
  <si>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</si>
  <si>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</si>
  <si>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</si>
  <si>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</si>
  <si>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</si>
  <si>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</si>
  <si>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</si>
  <si>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</si>
  <si>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</si>
  <si>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</si>
  <si>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</si>
  <si>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</si>
  <si>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</si>
  <si>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</si>
  <si>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</si>
  <si>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</si>
  <si>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</si>
  <si>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</si>
  <si>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</si>
  <si>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</si>
  <si>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</si>
  <si>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</si>
  <si>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</si>
  <si>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</si>
  <si>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</si>
  <si>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</si>
  <si>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</si>
  <si>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</si>
  <si>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</si>
  <si>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</si>
  <si>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</si>
  <si>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</si>
  <si>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</si>
  <si>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</si>
  <si>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</si>
  <si>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</si>
  <si>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</si>
  <si>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</si>
  <si>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</si>
  <si>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</si>
  <si>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</si>
  <si>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</si>
  <si>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</si>
  <si>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</si>
  <si>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</si>
  <si>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</si>
  <si>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</si>
  <si>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</si>
  <si>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</si>
  <si>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</si>
  <si>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</si>
  <si>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</si>
  <si>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</si>
  <si>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</si>
  <si>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</si>
  <si>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</si>
  <si>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</si>
  <si>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</si>
  <si>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</si>
  <si>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</si>
  <si>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</si>
  <si>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</si>
  <si>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</si>
  <si>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</si>
  <si>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</si>
  <si>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</si>
  <si>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</si>
  <si>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</si>
  <si>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</si>
  <si>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</si>
  <si>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</si>
  <si>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</si>
  <si>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</si>
  <si>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</si>
  <si>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</si>
  <si>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</si>
  <si>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</si>
  <si>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</si>
  <si>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</si>
  <si>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</si>
  <si>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</si>
  <si>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</si>
  <si>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</si>
  <si>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</si>
  <si>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</si>
  <si>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</si>
  <si>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</si>
  <si>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</si>
  <si>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</si>
  <si>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</si>
  <si>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</si>
  <si>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</si>
  <si>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</si>
  <si>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</si>
  <si>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</si>
  <si>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</si>
  <si>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</si>
  <si>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</si>
  <si>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</si>
  <si>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</si>
  <si>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</si>
  <si>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</si>
  <si>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</si>
  <si>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</si>
  <si>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</si>
  <si>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</si>
  <si>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</si>
  <si>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</si>
  <si>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</si>
  <si>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</si>
  <si>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</si>
  <si>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</si>
  <si>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</si>
  <si>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</si>
  <si>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</si>
  <si>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</si>
  <si>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</si>
  <si>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</si>
  <si>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</si>
  <si>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</si>
  <si>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</si>
  <si>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</si>
  <si>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</si>
  <si>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</si>
  <si>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</si>
  <si>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</si>
  <si>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</si>
  <si>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</si>
  <si>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</si>
  <si>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</si>
  <si>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</si>
  <si>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</si>
  <si>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</si>
  <si>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</si>
  <si>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</si>
  <si>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</si>
  <si>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</si>
  <si>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</si>
  <si>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</si>
  <si>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</si>
  <si>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</si>
  <si>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</si>
  <si>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</si>
  <si>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</si>
  <si>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</si>
  <si>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</si>
  <si>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</si>
  <si>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</si>
  <si>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</si>
  <si>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</si>
  <si>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</si>
  <si>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</si>
  <si>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</si>
  <si>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</si>
  <si>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</si>
  <si>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</si>
  <si>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</si>
  <si>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</si>
  <si>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</si>
  <si>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</si>
  <si>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</si>
  <si>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</si>
  <si>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</si>
  <si>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</si>
  <si>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</si>
  <si>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</si>
  <si>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</si>
  <si>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</si>
  <si>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</si>
  <si>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</si>
  <si>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</si>
  <si>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</si>
  <si>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</si>
  <si>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</si>
  <si>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</si>
  <si>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</si>
  <si>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</si>
  <si>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</si>
  <si>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</si>
  <si>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</si>
  <si>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</si>
  <si>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</si>
  <si>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</si>
  <si>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</si>
  <si>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</si>
  <si>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</si>
  <si>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</si>
  <si>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</si>
  <si>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</si>
  <si>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</si>
  <si>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</si>
  <si>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</si>
  <si>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</si>
  <si>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</si>
  <si>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</si>
  <si>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</si>
  <si>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</si>
  <si>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</si>
  <si>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</si>
  <si>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</si>
  <si>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</si>
  <si>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</si>
  <si>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</si>
  <si>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</si>
  <si>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</si>
  <si>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</si>
  <si>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</si>
  <si>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</si>
  <si>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</si>
  <si>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</si>
  <si>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</si>
  <si>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</si>
  <si>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</si>
  <si>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</si>
  <si>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</si>
  <si>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</si>
  <si>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</si>
  <si>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</si>
  <si>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</si>
  <si>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</si>
  <si>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</si>
  <si>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</si>
  <si>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</si>
  <si>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</si>
  <si>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</si>
  <si>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</si>
  <si>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</si>
  <si>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</si>
  <si>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</si>
  <si>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</si>
  <si>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</si>
  <si>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</si>
  <si>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</si>
  <si>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</si>
  <si>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</si>
  <si>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</si>
  <si>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</si>
  <si>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</si>
  <si>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</si>
  <si>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</si>
  <si>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</si>
  <si>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</si>
  <si>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</si>
  <si>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</si>
  <si>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</si>
  <si>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</si>
  <si>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</si>
  <si>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</si>
  <si>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</si>
  <si>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</si>
  <si>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</si>
  <si>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</si>
  <si>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</si>
  <si>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</si>
  <si>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</si>
  <si>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</si>
  <si>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</si>
  <si>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</si>
  <si>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</si>
  <si>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</si>
  <si>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</si>
  <si>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</si>
  <si>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</si>
  <si>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</si>
  <si>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</si>
  <si>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</si>
  <si>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</si>
  <si>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</si>
  <si>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</si>
  <si>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</si>
  <si>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</si>
  <si>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</si>
  <si>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</si>
  <si>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</si>
  <si>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</si>
  <si>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</si>
  <si>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</si>
  <si>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</si>
  <si>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</si>
  <si>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</si>
  <si>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</si>
  <si>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</si>
  <si>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</si>
  <si>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</si>
  <si>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</si>
  <si>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</si>
  <si>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</si>
  <si>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</si>
  <si>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</si>
  <si>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</si>
  <si>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</si>
  <si>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</si>
  <si>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</si>
  <si>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</si>
  <si>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</si>
  <si>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</si>
  <si>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</si>
  <si>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</si>
  <si>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</si>
  <si>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</si>
  <si>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</si>
  <si>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</si>
  <si>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</si>
  <si>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</si>
  <si>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</si>
  <si>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</si>
  <si>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</si>
  <si>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</si>
  <si>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</si>
  <si>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</si>
  <si>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</si>
  <si>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</si>
  <si>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</si>
  <si>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</si>
  <si>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</si>
  <si>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</si>
  <si>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</si>
  <si>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</si>
  <si>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</si>
  <si>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</si>
  <si>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</si>
  <si>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</si>
  <si>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</si>
  <si>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</si>
  <si>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</si>
  <si>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</si>
  <si>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</si>
  <si>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</si>
  <si>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</si>
  <si>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</si>
  <si>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</si>
  <si>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</si>
  <si>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</si>
  <si>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</si>
  <si>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</si>
  <si>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</si>
  <si>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</si>
  <si>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</si>
  <si>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</si>
  <si>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</si>
  <si>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</si>
  <si>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</si>
  <si>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</si>
  <si>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</si>
  <si>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</si>
  <si>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</si>
  <si>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</si>
  <si>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</si>
  <si>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</si>
  <si>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</si>
  <si>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</si>
  <si>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</si>
  <si>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</si>
  <si>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</si>
  <si>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</si>
  <si>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</si>
  <si>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</si>
  <si>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</si>
  <si>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</si>
  <si>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</si>
  <si>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</si>
  <si>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</si>
  <si>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</si>
  <si>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</si>
  <si>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</si>
  <si>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</si>
  <si>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</si>
  <si>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</si>
  <si>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</si>
  <si>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</si>
  <si>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</si>
  <si>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</si>
  <si>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</si>
  <si>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</si>
  <si>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</si>
  <si>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</si>
  <si>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</si>
  <si>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</si>
  <si>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</si>
  <si>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</si>
  <si>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</si>
  <si>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</si>
  <si>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</si>
  <si>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</si>
  <si>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</si>
  <si>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</si>
  <si>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</si>
  <si>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</si>
  <si>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</si>
  <si>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</si>
  <si>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</si>
  <si>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</si>
  <si>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</si>
  <si>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</si>
  <si>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</si>
  <si>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</si>
  <si>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</si>
  <si>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</si>
  <si>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</si>
  <si>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</si>
  <si>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</si>
  <si>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</si>
  <si>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</si>
  <si>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</si>
  <si>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</si>
  <si>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</si>
  <si>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</si>
  <si>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</si>
  <si>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</si>
  <si>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</si>
  <si>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</si>
  <si>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</si>
  <si>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</si>
  <si>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</si>
  <si>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</si>
  <si>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</si>
  <si>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</si>
  <si>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</si>
  <si>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</si>
  <si>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</si>
  <si>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</si>
  <si>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</si>
  <si>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</si>
  <si>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</si>
  <si>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</si>
  <si>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</si>
  <si>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</si>
  <si>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</si>
  <si>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</si>
  <si>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</si>
  <si>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</si>
  <si>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</si>
  <si>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</si>
  <si>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</si>
  <si>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</si>
  <si>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</si>
  <si>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</si>
  <si>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</si>
  <si>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</si>
  <si>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</si>
  <si>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</si>
  <si>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</si>
  <si>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</si>
  <si>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</si>
  <si>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</si>
  <si>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</si>
  <si>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</si>
  <si>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</si>
  <si>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</si>
  <si>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</si>
  <si>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</si>
  <si>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</si>
  <si>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</si>
  <si>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</si>
  <si>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</si>
  <si>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</si>
  <si>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</si>
  <si>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</si>
  <si>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</si>
  <si>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</si>
  <si>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</si>
  <si>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</si>
  <si>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</si>
  <si>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</si>
  <si>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</si>
  <si>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</si>
  <si>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</si>
  <si>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</si>
  <si>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</si>
  <si>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</si>
  <si>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</si>
  <si>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</si>
  <si>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</si>
  <si>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</si>
  <si>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</si>
  <si>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</si>
  <si>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</si>
  <si>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</si>
  <si>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</si>
  <si>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</si>
  <si>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</si>
  <si>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</si>
  <si>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</si>
  <si>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</si>
  <si>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</si>
  <si>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</si>
  <si>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</si>
  <si>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</si>
  <si>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</si>
  <si>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</si>
  <si>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</si>
  <si>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</si>
  <si>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</si>
  <si>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</si>
  <si>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</si>
  <si>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</si>
  <si>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</si>
  <si>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</si>
  <si>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</si>
  <si>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</si>
  <si>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</si>
  <si>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</si>
  <si>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</si>
  <si>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</si>
  <si>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</si>
  <si>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</si>
  <si>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</si>
  <si>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</si>
  <si>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</si>
  <si>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</si>
  <si>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</si>
  <si>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</si>
  <si>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</si>
  <si>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</si>
  <si>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</si>
  <si>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</si>
  <si>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</si>
  <si>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</si>
  <si>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</si>
  <si>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</si>
  <si>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</si>
  <si>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</si>
  <si>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</si>
  <si>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</si>
  <si>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</si>
  <si>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</si>
  <si>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</si>
  <si>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</si>
  <si>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</si>
  <si>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</si>
  <si>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</si>
  <si>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</si>
  <si>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</si>
  <si>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</si>
  <si>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</si>
  <si>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</si>
  <si>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</si>
  <si>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</si>
  <si>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</si>
  <si>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</si>
  <si>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</si>
  <si>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</si>
  <si>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</si>
  <si>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</si>
  <si>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</si>
  <si>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</si>
  <si>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</si>
  <si>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</si>
  <si>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</si>
  <si>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</si>
  <si>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</si>
  <si>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</si>
  <si>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</si>
  <si>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</si>
  <si>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</si>
  <si>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</si>
  <si>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</si>
  <si>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</si>
  <si>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</si>
  <si>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</si>
  <si>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</si>
  <si>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</si>
  <si>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</si>
  <si>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</si>
  <si>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</si>
  <si>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</si>
  <si>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</si>
  <si>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</si>
  <si>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</si>
  <si>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</si>
  <si>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</si>
  <si>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</si>
  <si>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</si>
  <si>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</si>
  <si>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</si>
  <si>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</si>
  <si>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</si>
  <si>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</si>
  <si>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</si>
  <si>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</si>
  <si>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</si>
  <si>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</si>
  <si>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</si>
  <si>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</si>
  <si>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</si>
  <si>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</si>
  <si>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</si>
  <si>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</si>
  <si>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</si>
  <si>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</si>
  <si>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</si>
  <si>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</si>
  <si>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</si>
  <si>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</si>
  <si>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</si>
  <si>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</si>
  <si>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</si>
  <si>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</si>
  <si>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</si>
  <si>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</si>
  <si>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</si>
  <si>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</si>
  <si>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</si>
  <si>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</si>
  <si>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</si>
  <si>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</si>
  <si>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</si>
  <si>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</si>
  <si>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</si>
  <si>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</si>
  <si>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</si>
  <si>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</si>
  <si>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</si>
  <si>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</si>
  <si>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</si>
  <si>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</si>
  <si>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</si>
  <si>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</si>
  <si>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</si>
  <si>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</si>
  <si>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</si>
  <si>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</si>
  <si>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</si>
  <si>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</si>
  <si>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</si>
  <si>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</si>
  <si>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</si>
  <si>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</si>
  <si>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</si>
  <si>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</si>
  <si>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</si>
  <si>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</si>
  <si>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</si>
  <si>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</si>
  <si>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</si>
  <si>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</si>
  <si>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</si>
  <si>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</si>
  <si>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</si>
  <si>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</si>
  <si>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</si>
  <si>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</si>
  <si>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</si>
  <si>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</si>
  <si>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</si>
  <si>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</si>
  <si>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</si>
  <si>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</si>
  <si>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</si>
  <si>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</si>
  <si>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</si>
  <si>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</si>
  <si>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</si>
  <si>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</si>
  <si>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</si>
  <si>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</si>
  <si>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</si>
  <si>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</si>
  <si>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</si>
  <si>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</si>
  <si>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</si>
  <si>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</si>
  <si>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</si>
  <si>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</si>
  <si>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</si>
  <si>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</si>
  <si>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</si>
  <si>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</si>
  <si>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</si>
  <si>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</si>
  <si>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</si>
  <si>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</si>
  <si>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</si>
  <si>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</si>
  <si>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</si>
  <si>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</si>
  <si>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</si>
  <si>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</si>
  <si>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</si>
  <si>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</si>
  <si>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</si>
  <si>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</si>
  <si>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</si>
  <si>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</si>
  <si>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</si>
  <si>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</si>
  <si>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</si>
  <si>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</si>
  <si>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</si>
  <si>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</si>
  <si>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</si>
  <si>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</si>
  <si>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</si>
  <si>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</si>
  <si>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</si>
  <si>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</si>
  <si>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</si>
  <si>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</si>
  <si>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</si>
  <si>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</si>
  <si>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</si>
  <si>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</si>
  <si>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</si>
  <si>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</si>
  <si>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</si>
  <si>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</si>
  <si>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</si>
  <si>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</si>
  <si>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</si>
  <si>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</si>
  <si>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</si>
  <si>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</si>
  <si>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</si>
  <si>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</si>
  <si>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</si>
  <si>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</si>
  <si>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</si>
  <si>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</si>
  <si>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</si>
  <si>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</si>
  <si>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</si>
  <si>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</si>
  <si>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</si>
  <si>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</si>
  <si>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</si>
  <si>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</si>
  <si>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</si>
  <si>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</si>
  <si>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</si>
  <si>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</si>
  <si>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</si>
  <si>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</si>
  <si>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</si>
  <si>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</si>
  <si>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</si>
  <si>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</si>
  <si>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</si>
  <si>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</si>
  <si>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</si>
  <si>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</si>
  <si>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</si>
  <si>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</si>
  <si>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</si>
  <si>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</si>
  <si>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</si>
  <si>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</si>
  <si>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</si>
  <si>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</si>
  <si>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</si>
  <si>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</si>
  <si>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</si>
  <si>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</si>
  <si>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</si>
  <si>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</si>
  <si>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</si>
  <si>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</si>
  <si>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</si>
  <si>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</si>
  <si>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</si>
  <si>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</si>
  <si>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</si>
  <si>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</si>
  <si>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</si>
  <si>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</si>
  <si>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</si>
  <si>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</si>
  <si>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</si>
  <si>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</si>
  <si>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</si>
  <si>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</si>
  <si>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</si>
  <si>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</si>
  <si>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</si>
  <si>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</si>
  <si>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</si>
  <si>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</si>
  <si>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</si>
  <si>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</si>
  <si>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</si>
  <si>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</si>
  <si>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</si>
  <si>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</si>
  <si>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</si>
  <si>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</si>
  <si>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</si>
  <si>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</si>
  <si>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</si>
  <si>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</si>
  <si>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</si>
  <si>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</si>
  <si>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</si>
  <si>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</si>
  <si>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</si>
  <si>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</si>
  <si>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</si>
  <si>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</si>
  <si>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</si>
  <si>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</si>
  <si>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</si>
  <si>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</si>
  <si>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</si>
  <si>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</si>
  <si>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</si>
  <si>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</si>
  <si>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</si>
  <si>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</si>
  <si>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</si>
  <si>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</si>
  <si>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</si>
  <si>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</si>
  <si>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</si>
  <si>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</si>
  <si>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</si>
  <si>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</si>
  <si>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</si>
  <si>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</si>
  <si>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</si>
  <si>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</si>
  <si>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</si>
  <si>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</si>
  <si>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</si>
  <si>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</si>
  <si>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</si>
  <si>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</si>
  <si>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</si>
  <si>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</si>
  <si>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</si>
  <si>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</si>
  <si>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</si>
  <si>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</si>
  <si>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</si>
  <si>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</si>
  <si>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</si>
  <si>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</si>
  <si>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</si>
  <si>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</si>
  <si>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</si>
  <si>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</si>
  <si>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</si>
  <si>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</si>
  <si>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</si>
  <si>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</si>
  <si>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</si>
  <si>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</si>
  <si>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</si>
  <si>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</si>
  <si>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</si>
  <si>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</si>
  <si>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</si>
  <si>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</si>
  <si>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</si>
  <si>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</si>
  <si>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</si>
  <si>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</si>
  <si>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</si>
  <si>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</si>
  <si>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</si>
  <si>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</si>
  <si>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</si>
  <si>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</si>
  <si>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</si>
  <si>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</si>
  <si>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</si>
  <si>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</si>
  <si>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</si>
  <si>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</si>
  <si>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</si>
  <si>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</si>
  <si>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</si>
  <si>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</si>
  <si>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</si>
  <si>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</si>
  <si>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</si>
  <si>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</si>
  <si>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</si>
  <si>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</si>
  <si>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</si>
  <si>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</si>
  <si>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</si>
  <si>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</si>
  <si>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</si>
  <si>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</si>
  <si>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</si>
  <si>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</si>
  <si>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</si>
  <si>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</si>
  <si>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</si>
  <si>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</si>
  <si>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</si>
  <si>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</si>
  <si>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</si>
  <si>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</si>
  <si>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</si>
  <si>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</si>
  <si>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</si>
  <si>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</si>
  <si>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</si>
  <si>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</si>
  <si>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</si>
  <si>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</si>
  <si>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</si>
  <si>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</si>
  <si>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</si>
  <si>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</si>
  <si>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</si>
  <si>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</si>
  <si>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</si>
  <si>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</si>
  <si>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</si>
  <si>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</si>
  <si>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</si>
  <si>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</si>
  <si>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</si>
  <si>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</si>
  <si>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</si>
  <si>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</si>
  <si>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</si>
  <si>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</si>
  <si>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</si>
  <si>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</si>
  <si>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</si>
  <si>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</si>
  <si>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</si>
  <si>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</si>
  <si>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</si>
  <si>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</si>
  <si>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</si>
  <si>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</si>
  <si>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</si>
  <si>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</si>
  <si>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</si>
  <si>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</si>
  <si>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</si>
  <si>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</si>
  <si>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</si>
  <si>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</si>
  <si>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</si>
  <si>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</si>
  <si>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</si>
  <si>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</si>
  <si>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</si>
  <si>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</si>
  <si>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</si>
  <si>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</si>
  <si>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</si>
  <si>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</si>
  <si>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</si>
  <si>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</si>
  <si>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</si>
  <si>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</si>
  <si>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</si>
  <si>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</si>
  <si>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</si>
  <si>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</si>
  <si>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</si>
  <si>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</si>
  <si>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</si>
  <si>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</si>
  <si>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</si>
  <si>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</si>
  <si>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</si>
  <si>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</si>
  <si>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</si>
  <si>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</si>
  <si>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</si>
  <si>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</si>
  <si>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</si>
  <si>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</si>
  <si>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</si>
  <si>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</si>
  <si>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</si>
  <si>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</si>
  <si>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</si>
  <si>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</si>
  <si>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</si>
  <si>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</si>
  <si>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</si>
  <si>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</si>
  <si>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</si>
  <si>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</si>
  <si>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</si>
  <si>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</si>
  <si>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</si>
  <si>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</si>
  <si>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</si>
  <si>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</si>
  <si>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</si>
  <si>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</si>
  <si>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</si>
  <si>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</si>
  <si>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</si>
  <si>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</si>
  <si>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</si>
  <si>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</si>
  <si>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</si>
  <si>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</si>
  <si>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</si>
  <si>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</si>
  <si>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</si>
  <si>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</si>
  <si>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</si>
  <si>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</si>
  <si>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</si>
  <si>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</si>
  <si>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</si>
  <si>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</si>
  <si>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</si>
  <si>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</si>
  <si>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</si>
  <si>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</si>
  <si>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</si>
  <si>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</si>
  <si>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</si>
  <si>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</si>
  <si>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</si>
  <si>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</si>
  <si>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</si>
  <si>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</si>
  <si>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</si>
  <si>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</si>
  <si>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</si>
  <si>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</si>
  <si>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</si>
  <si>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</si>
  <si>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</si>
  <si>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</si>
  <si>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</si>
  <si>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</si>
  <si>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</si>
  <si>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</si>
  <si>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</si>
  <si>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</si>
  <si>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</si>
  <si>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</si>
  <si>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</si>
  <si>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</si>
  <si>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</si>
  <si>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</si>
  <si>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</si>
  <si>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</si>
  <si>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</si>
  <si>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</si>
  <si>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</si>
  <si>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</si>
  <si>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</si>
  <si>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</si>
  <si>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</si>
  <si>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</si>
  <si>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</si>
  <si>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</si>
  <si>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</si>
  <si>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</si>
  <si>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</si>
  <si>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</si>
  <si>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</si>
  <si>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</si>
  <si>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</si>
  <si>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</si>
  <si>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</si>
  <si>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</si>
  <si>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</si>
  <si>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</si>
  <si>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</si>
  <si>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</si>
  <si>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</si>
  <si>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</si>
  <si>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</si>
  <si>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</si>
  <si>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</si>
  <si>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</si>
  <si>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</si>
  <si>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</si>
  <si>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</si>
  <si>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</si>
  <si>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</si>
  <si>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</si>
  <si>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</si>
  <si>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</si>
  <si>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</si>
  <si>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</si>
  <si>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</si>
  <si>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</si>
  <si>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</si>
  <si>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</si>
  <si>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</si>
  <si>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</si>
  <si>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</si>
  <si>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</si>
  <si>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</si>
  <si>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</si>
  <si>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</si>
  <si>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</si>
  <si>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</si>
  <si>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</si>
  <si>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</si>
  <si>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</si>
  <si>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</si>
  <si>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</si>
  <si>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</si>
  <si>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</si>
  <si>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</si>
  <si>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</si>
  <si>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</si>
  <si>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</si>
  <si>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</si>
  <si>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</si>
  <si>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</si>
  <si>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</si>
  <si>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</si>
  <si>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</si>
  <si>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</si>
  <si>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</si>
  <si>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</si>
  <si>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</si>
  <si>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</si>
  <si>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</si>
  <si>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</si>
  <si>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</si>
  <si>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</si>
  <si>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</si>
  <si>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</si>
  <si>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</si>
  <si>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</si>
  <si>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</si>
  <si>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</si>
  <si>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</si>
  <si>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</si>
  <si>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</si>
  <si>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</si>
  <si>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</si>
  <si>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</si>
  <si>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</si>
  <si>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</si>
  <si>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</si>
  <si>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</si>
  <si>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</si>
  <si>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</si>
  <si>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</si>
  <si>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</si>
  <si>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</si>
  <si>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</si>
  <si>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</si>
  <si>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</si>
  <si>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</si>
  <si>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</si>
  <si>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</si>
  <si>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</si>
  <si>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</si>
  <si>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</si>
  <si>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</si>
  <si>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</si>
  <si>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</si>
  <si>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</si>
  <si>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</si>
  <si>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</si>
  <si>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</si>
  <si>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</si>
  <si>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</si>
  <si>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</si>
  <si>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</si>
  <si>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</si>
  <si>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</si>
  <si>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</si>
  <si>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</si>
  <si>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</si>
  <si>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</si>
  <si>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</si>
  <si>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</si>
  <si>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</si>
  <si>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</si>
  <si>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</si>
  <si>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</si>
  <si>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</si>
  <si>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</si>
  <si>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</si>
  <si>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</si>
  <si>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</si>
  <si>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</si>
  <si>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</si>
  <si>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</si>
  <si>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</si>
  <si>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</si>
  <si>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</si>
  <si>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</si>
  <si>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</si>
  <si>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</si>
  <si>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</si>
  <si>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</si>
  <si>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</si>
  <si>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</si>
  <si>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</si>
  <si>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</si>
  <si>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</si>
  <si>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</si>
  <si>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</si>
  <si>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</si>
  <si>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</si>
  <si>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</si>
  <si>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</si>
  <si>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</si>
  <si>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</si>
  <si>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</si>
  <si>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</si>
  <si>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</si>
  <si>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</si>
  <si>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</si>
  <si>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</si>
  <si>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</si>
  <si>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</si>
  <si>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</si>
  <si>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</si>
  <si>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</si>
  <si>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</si>
  <si>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</si>
  <si>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</si>
  <si>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</si>
  <si>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</si>
  <si>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</si>
  <si>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</si>
  <si>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</si>
  <si>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</si>
  <si>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</si>
  <si>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</si>
  <si>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</si>
  <si>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</si>
  <si>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</si>
  <si>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</si>
  <si>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</si>
  <si>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</si>
  <si>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</si>
  <si>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</si>
  <si>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</si>
  <si>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</si>
  <si>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</si>
  <si>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</si>
  <si>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</si>
  <si>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</si>
  <si>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</si>
  <si>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</si>
  <si>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</si>
  <si>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</si>
  <si>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</si>
  <si>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</si>
  <si>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</si>
  <si>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</si>
  <si>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</si>
  <si>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</si>
  <si>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</si>
  <si>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</si>
  <si>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</si>
  <si>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</si>
  <si>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</si>
  <si>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</si>
  <si>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</si>
  <si>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</si>
  <si>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</si>
  <si>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</si>
  <si>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</si>
  <si>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</si>
  <si>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</si>
  <si>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</si>
  <si>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</si>
  <si>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</si>
  <si>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</si>
  <si>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</si>
  <si>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</si>
  <si>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</si>
  <si>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</si>
  <si>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</si>
  <si>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</si>
  <si>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</si>
  <si>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</si>
  <si>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</si>
  <si>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</si>
  <si>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</si>
  <si>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</si>
  <si>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</si>
  <si>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</si>
  <si>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</si>
  <si>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</si>
  <si>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</si>
  <si>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</si>
  <si>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</si>
  <si>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</si>
  <si>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</si>
  <si>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</si>
  <si>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</si>
  <si>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</si>
  <si>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</si>
  <si>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</si>
  <si>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</si>
  <si>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</si>
  <si>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</si>
  <si>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</si>
  <si>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</si>
  <si>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</si>
  <si>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</si>
  <si>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</si>
  <si>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</si>
  <si>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</si>
  <si>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</si>
  <si>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</si>
  <si>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</si>
  <si>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</si>
  <si>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</si>
  <si>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</si>
  <si>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</si>
  <si>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</si>
  <si>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</si>
  <si>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</si>
  <si>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</si>
  <si>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</si>
  <si>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</si>
  <si>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</si>
  <si>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</si>
  <si>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</si>
  <si>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</si>
  <si>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</si>
  <si>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</si>
  <si>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</si>
  <si>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</si>
  <si>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</si>
  <si>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</si>
  <si>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</si>
  <si>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</si>
  <si>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</si>
  <si>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</si>
  <si>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</si>
  <si>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</si>
  <si>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</si>
  <si>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</si>
  <si>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</si>
  <si>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</si>
  <si>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</si>
  <si>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</si>
  <si>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</si>
  <si>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</si>
  <si>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</si>
  <si>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</si>
  <si>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</si>
  <si>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</si>
  <si>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</si>
  <si>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</si>
  <si>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</si>
  <si>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</si>
  <si>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</si>
  <si>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</si>
  <si>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</si>
  <si>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</si>
  <si>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</si>
  <si>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</si>
  <si>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</si>
  <si>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</si>
  <si>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</si>
  <si>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</si>
  <si>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</si>
  <si>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</si>
  <si>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</si>
  <si>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</si>
  <si>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</si>
  <si>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</si>
  <si>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</si>
  <si>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</si>
  <si>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</si>
  <si>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</si>
  <si>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</si>
  <si>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</si>
  <si>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</si>
  <si>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</si>
  <si>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</si>
  <si>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</si>
  <si>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</si>
  <si>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</si>
  <si>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</si>
  <si>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</si>
  <si>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</si>
  <si>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</si>
  <si>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</si>
  <si>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</si>
  <si>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</si>
  <si>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</si>
  <si>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</si>
  <si>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</si>
  <si>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</si>
  <si>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</si>
  <si>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</si>
  <si>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</si>
  <si>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</si>
  <si>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</si>
  <si>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</si>
  <si>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</si>
  <si>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</si>
  <si>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</si>
  <si>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</si>
  <si>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</si>
  <si>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</si>
  <si>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</si>
  <si>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</si>
  <si>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</si>
  <si>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</si>
  <si>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</si>
  <si>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</si>
  <si>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</si>
  <si>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</si>
  <si>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</si>
  <si>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</si>
  <si>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</si>
  <si>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</si>
  <si>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</si>
  <si>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</si>
  <si>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</si>
  <si>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</si>
  <si>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</si>
  <si>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</si>
  <si>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</si>
  <si>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</si>
  <si>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</si>
  <si>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</si>
  <si>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</si>
  <si>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</si>
  <si>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</si>
  <si>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</si>
  <si>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</si>
  <si>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</si>
  <si>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</si>
  <si>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</si>
  <si>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</si>
  <si>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</si>
  <si>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</si>
  <si>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</si>
  <si>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</si>
  <si>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</si>
  <si>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</si>
  <si>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</si>
  <si>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</si>
  <si>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</si>
  <si>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</si>
  <si>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</si>
  <si>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</si>
  <si>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</si>
  <si>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</si>
  <si>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</si>
  <si>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</si>
  <si>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</si>
  <si>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</si>
  <si>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</si>
  <si>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</si>
  <si>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</si>
  <si>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</si>
  <si>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</si>
  <si>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</si>
  <si>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</si>
  <si>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</si>
  <si>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</si>
  <si>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</si>
  <si>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</si>
  <si>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</si>
  <si>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</si>
  <si>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</si>
  <si>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</si>
  <si>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</si>
  <si>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</si>
  <si>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</si>
  <si>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</si>
  <si>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</si>
  <si>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</si>
  <si>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</si>
  <si>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</si>
  <si>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</si>
  <si>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</si>
  <si>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</si>
  <si>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</si>
  <si>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</si>
  <si>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</si>
  <si>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</si>
  <si>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</si>
  <si>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</si>
  <si>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</si>
  <si>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</si>
  <si>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</si>
  <si>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</si>
  <si>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</si>
  <si>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</si>
  <si>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</si>
  <si>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</si>
  <si>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</si>
  <si>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</si>
  <si>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</si>
  <si>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</si>
  <si>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</si>
  <si>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</si>
  <si>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</si>
  <si>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</si>
  <si>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</si>
  <si>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</si>
  <si>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</si>
  <si>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</si>
  <si>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</si>
  <si>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</si>
  <si>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</si>
  <si>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</si>
  <si>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</si>
  <si>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</si>
  <si>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</si>
  <si>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</si>
  <si>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</si>
  <si>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</si>
  <si>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</si>
  <si>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</si>
  <si>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</si>
  <si>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</si>
  <si>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</si>
  <si>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</si>
  <si>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</si>
  <si>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</si>
  <si>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</si>
  <si>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</si>
  <si>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</si>
  <si>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</si>
  <si>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</si>
  <si>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</si>
  <si>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</si>
  <si>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</si>
  <si>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</si>
  <si>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</si>
  <si>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</si>
  <si>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</si>
  <si>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</si>
  <si>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</si>
  <si>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</si>
  <si>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</si>
  <si>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</si>
  <si>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</si>
  <si>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</si>
  <si>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</si>
  <si>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</si>
  <si>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</si>
  <si>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</si>
  <si>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</si>
  <si>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</si>
  <si>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</si>
  <si>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</si>
  <si>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</si>
  <si>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</si>
  <si>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</si>
  <si>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</si>
  <si>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</si>
  <si>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</si>
  <si>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</si>
  <si>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</si>
  <si>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</si>
  <si>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</si>
  <si>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</si>
  <si>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</si>
  <si>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</si>
  <si>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</si>
  <si>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</si>
  <si>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</si>
  <si>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</si>
  <si>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</si>
  <si>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</si>
  <si>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</si>
  <si>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</si>
  <si>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</si>
  <si>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</si>
  <si>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</si>
  <si>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</si>
  <si>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</si>
  <si>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</si>
  <si>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</si>
  <si>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</si>
  <si>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</si>
  <si>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</si>
  <si>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</si>
  <si>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</si>
  <si>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</si>
  <si>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</si>
  <si>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</si>
  <si>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</si>
  <si>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</si>
  <si>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</si>
  <si>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</si>
  <si>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</si>
  <si>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</si>
  <si>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</si>
  <si>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</si>
  <si>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</si>
  <si>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</si>
  <si>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</si>
  <si>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</si>
  <si>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</si>
  <si>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</si>
  <si>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</si>
  <si>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</si>
  <si>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</si>
  <si>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</si>
  <si>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</si>
  <si>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</si>
  <si>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</si>
  <si>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</si>
  <si>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</si>
  <si>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</si>
  <si>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</si>
  <si>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</si>
  <si>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</si>
  <si>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</si>
  <si>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</si>
  <si>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</si>
  <si>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</si>
  <si>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</si>
  <si>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</si>
  <si>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</si>
  <si>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</si>
  <si>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</si>
  <si>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</si>
  <si>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</si>
  <si>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</si>
  <si>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</si>
  <si>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</si>
  <si>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</si>
  <si>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</si>
  <si>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</si>
  <si>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</si>
  <si>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</si>
  <si>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</si>
  <si>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</si>
  <si>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</si>
  <si>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</si>
  <si>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</si>
  <si>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</si>
  <si>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</si>
  <si>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</si>
  <si>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</si>
  <si>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</si>
  <si>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</si>
  <si>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</si>
  <si>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</si>
  <si>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</si>
  <si>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</si>
  <si>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</si>
  <si>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</si>
  <si>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</si>
  <si>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</si>
  <si>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</si>
  <si>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</si>
  <si>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</si>
  <si>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</si>
  <si>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</si>
  <si>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</si>
  <si>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</si>
  <si>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</si>
  <si>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</si>
  <si>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</si>
  <si>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</si>
  <si>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</si>
  <si>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</si>
  <si>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</si>
  <si>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</si>
  <si>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</si>
  <si>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</si>
  <si>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</si>
  <si>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</si>
  <si>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</si>
  <si>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</si>
  <si>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</si>
  <si>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</si>
  <si>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</si>
  <si>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</si>
  <si>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</si>
  <si>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</si>
  <si>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</si>
  <si>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</si>
  <si>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</si>
  <si>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</si>
  <si>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</si>
  <si>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</si>
  <si>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</si>
  <si>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</si>
  <si>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</si>
  <si>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</si>
  <si>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</si>
  <si>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</si>
  <si>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</si>
  <si>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</si>
  <si>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</si>
  <si>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</si>
  <si>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</si>
  <si>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</si>
  <si>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</si>
  <si>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</si>
  <si>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</si>
  <si>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</si>
  <si>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</si>
  <si>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</si>
  <si>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</si>
  <si>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</si>
  <si>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</si>
  <si>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</si>
  <si>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</si>
  <si>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</si>
  <si>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</si>
  <si>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</si>
  <si>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</si>
  <si>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</si>
  <si>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</si>
  <si>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</si>
  <si>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</si>
  <si>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</si>
  <si>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</si>
  <si>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</si>
  <si>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</si>
  <si>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</si>
  <si>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</si>
  <si>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</si>
  <si>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</si>
  <si>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</si>
  <si>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</si>
  <si>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</si>
  <si>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</si>
  <si>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</si>
  <si>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</si>
  <si>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</si>
  <si>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</si>
  <si>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</si>
  <si>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</si>
  <si>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</si>
  <si>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</si>
  <si>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</si>
  <si>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</si>
  <si>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</si>
  <si>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</si>
  <si>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</si>
  <si>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</si>
  <si>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</si>
  <si>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</si>
  <si>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</si>
  <si>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</si>
  <si>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</si>
  <si>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</si>
  <si>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</si>
  <si>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</si>
  <si>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</si>
  <si>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</si>
  <si>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</si>
  <si>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</si>
  <si>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</si>
  <si>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</si>
  <si>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</si>
  <si>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</si>
  <si>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</si>
  <si>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</si>
  <si>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</si>
  <si>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</si>
  <si>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</si>
  <si>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</si>
  <si>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</si>
  <si>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</si>
  <si>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</si>
  <si>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</si>
  <si>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</si>
  <si>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</si>
  <si>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</si>
  <si>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</si>
  <si>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</si>
  <si>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</si>
  <si>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</si>
  <si>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</si>
  <si>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</si>
  <si>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</si>
  <si>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</si>
  <si>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</si>
  <si>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</si>
  <si>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</si>
  <si>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</si>
  <si>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</si>
  <si>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</si>
  <si>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</si>
  <si>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</si>
  <si>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</si>
  <si>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</si>
  <si>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</si>
  <si>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</si>
  <si>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</si>
  <si>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</si>
  <si>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</si>
  <si>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</si>
  <si>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</si>
  <si>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</si>
  <si>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</si>
  <si>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</si>
  <si>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</si>
  <si>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</si>
  <si>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</si>
  <si>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</si>
  <si>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</si>
  <si>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</si>
  <si>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</si>
  <si>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</si>
  <si>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</si>
  <si>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</si>
  <si>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</si>
  <si>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</si>
  <si>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</si>
  <si>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</si>
  <si>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</si>
  <si>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</si>
  <si>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</si>
  <si>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</si>
  <si>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</si>
  <si>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</si>
  <si>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</si>
  <si>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</si>
  <si>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</si>
  <si>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</si>
  <si>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</si>
  <si>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</si>
  <si>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</si>
  <si>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</si>
  <si>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</si>
  <si>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</si>
  <si>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</si>
  <si>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</si>
  <si>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</si>
  <si>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</si>
  <si>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</si>
  <si>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</si>
  <si>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</si>
  <si>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</si>
  <si>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</si>
  <si>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</si>
  <si>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</si>
  <si>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</si>
  <si>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</si>
  <si>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</si>
  <si>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</si>
  <si>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</si>
  <si>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</si>
  <si>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</si>
  <si>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</si>
  <si>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</si>
  <si>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</si>
  <si>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</si>
  <si>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</si>
  <si>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</si>
  <si>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</si>
  <si>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</si>
  <si>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</si>
  <si>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</si>
  <si>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</si>
  <si>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</si>
  <si>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</si>
  <si>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</si>
  <si>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</si>
  <si>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</si>
  <si>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</si>
  <si>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</si>
  <si>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</si>
  <si>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</si>
  <si>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</si>
  <si>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</si>
  <si>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</si>
  <si>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</si>
  <si>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</si>
  <si>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</si>
  <si>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</si>
  <si>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</si>
  <si>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</si>
  <si>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</si>
  <si>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</si>
  <si>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</si>
  <si>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</si>
  <si>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</si>
  <si>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</si>
  <si>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</si>
  <si>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</si>
  <si>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</si>
  <si>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</si>
  <si>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</si>
  <si>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</si>
  <si>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</si>
  <si>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</si>
  <si>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</si>
  <si>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</si>
  <si>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</si>
  <si>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</si>
  <si>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</si>
  <si>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</si>
  <si>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</si>
  <si>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</si>
  <si>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</si>
  <si>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</si>
  <si>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</si>
  <si>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</si>
  <si>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</si>
  <si>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</si>
  <si>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</si>
  <si>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</si>
  <si>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</si>
  <si>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</si>
  <si>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</si>
  <si>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</si>
  <si>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</si>
  <si>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</si>
  <si>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</si>
  <si>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</si>
  <si>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</si>
  <si>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</si>
  <si>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</si>
  <si>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</si>
  <si>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</si>
  <si>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</si>
  <si>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</si>
  <si>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</si>
  <si>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</si>
  <si>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</si>
  <si>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</si>
  <si>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</si>
  <si>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</si>
  <si>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</si>
  <si>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</si>
  <si>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</si>
  <si>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</si>
  <si>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</si>
  <si>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</si>
  <si>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</si>
  <si>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</si>
  <si>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</si>
  <si>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</si>
  <si>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</si>
  <si>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</si>
  <si>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</si>
  <si>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</si>
  <si>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</si>
  <si>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</si>
  <si>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</si>
  <si>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</si>
  <si>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</si>
  <si>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</si>
  <si>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</si>
  <si>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</si>
  <si>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</si>
  <si>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</si>
  <si>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</si>
  <si>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</si>
  <si>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</si>
  <si>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</si>
  <si>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</si>
  <si>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</si>
  <si>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</si>
  <si>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</si>
  <si>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</si>
  <si>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</si>
  <si>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</si>
  <si>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</si>
  <si>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</si>
  <si>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</si>
  <si>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</si>
  <si>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</si>
  <si>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</si>
  <si>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</si>
  <si>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</si>
  <si>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</si>
  <si>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</si>
  <si>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</si>
  <si>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</si>
  <si>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</si>
  <si>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</si>
  <si>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</si>
  <si>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</si>
  <si>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</si>
  <si>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</si>
  <si>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</si>
  <si>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</si>
  <si>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</si>
  <si>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</si>
  <si>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</si>
  <si>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</si>
  <si>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</si>
  <si>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</si>
  <si>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</si>
  <si>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</si>
  <si>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</si>
  <si>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</si>
  <si>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</si>
  <si>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</si>
  <si>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</si>
  <si>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</si>
  <si>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</si>
  <si>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</si>
  <si>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</si>
  <si>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</si>
  <si>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</si>
  <si>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</si>
  <si>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</si>
  <si>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</si>
  <si>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</si>
  <si>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</si>
  <si>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</si>
  <si>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</si>
  <si>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</si>
  <si>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</si>
  <si>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</si>
  <si>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</si>
  <si>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</si>
  <si>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</si>
  <si>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</si>
  <si>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</si>
  <si>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</si>
  <si>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</si>
  <si>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</si>
  <si>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</si>
  <si>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</si>
  <si>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</si>
  <si>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</si>
  <si>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</si>
  <si>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</si>
  <si>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</si>
  <si>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</si>
  <si>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</si>
  <si>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</si>
  <si>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</si>
  <si>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</si>
  <si>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</si>
  <si>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</si>
  <si>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</si>
  <si>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</si>
  <si>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</si>
  <si>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</si>
  <si>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</si>
  <si>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</si>
  <si>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</si>
  <si>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</si>
  <si>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</si>
  <si>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</si>
  <si>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</si>
  <si>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</si>
  <si>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</si>
  <si>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</si>
  <si>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</si>
  <si>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</si>
  <si>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</si>
  <si>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</si>
  <si>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</si>
  <si>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</si>
  <si>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</si>
  <si>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</si>
  <si>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</si>
  <si>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</si>
  <si>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</si>
  <si>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</si>
  <si>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</si>
  <si>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</si>
  <si>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</si>
  <si>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</si>
  <si>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</si>
  <si>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</si>
  <si>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</si>
  <si>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</si>
  <si>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</si>
  <si>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</si>
  <si>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</si>
  <si>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</si>
  <si>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</si>
  <si>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</si>
  <si>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</si>
  <si>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</si>
  <si>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</si>
  <si>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</si>
  <si>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</si>
  <si>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</si>
  <si>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</si>
  <si>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</si>
  <si>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</si>
  <si>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</si>
  <si>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</si>
  <si>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</si>
  <si>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</si>
  <si>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</si>
  <si>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</si>
  <si>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</si>
  <si>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</si>
  <si>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</si>
  <si>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</si>
  <si>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</si>
  <si>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</si>
  <si>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</si>
  <si>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</si>
  <si>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</si>
  <si>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</si>
  <si>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</si>
  <si>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</si>
  <si>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</si>
  <si>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</si>
  <si>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</si>
  <si>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</si>
  <si>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</si>
  <si>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</si>
  <si>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</si>
  <si>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</si>
  <si>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</si>
  <si>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</si>
  <si>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</si>
  <si>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</si>
  <si>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</si>
  <si>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</si>
  <si>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</si>
  <si>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</si>
  <si>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</si>
  <si>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</si>
  <si>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</si>
  <si>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</si>
  <si>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</si>
  <si>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</si>
  <si>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</si>
  <si>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</si>
  <si>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</si>
  <si>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</si>
  <si>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</si>
  <si>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</si>
  <si>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</si>
  <si>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</si>
  <si>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</si>
  <si>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</si>
  <si>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</si>
  <si>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</si>
  <si>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</si>
  <si>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</si>
  <si>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</si>
  <si>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</si>
  <si>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</si>
  <si>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</si>
  <si>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</si>
  <si>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</si>
  <si>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</si>
  <si>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</si>
  <si>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</si>
  <si>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</si>
  <si>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</si>
  <si>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</si>
  <si>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</si>
  <si>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</si>
  <si>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</si>
  <si>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</si>
  <si>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</si>
  <si>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</si>
  <si>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</si>
  <si>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</si>
  <si>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</si>
  <si>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</si>
  <si>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</si>
  <si>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</si>
  <si>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</si>
  <si>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</si>
  <si>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</si>
  <si>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</si>
  <si>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</si>
  <si>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</si>
  <si>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</si>
  <si>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</si>
  <si>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</si>
  <si>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</si>
  <si>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</si>
  <si>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</si>
  <si>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</si>
  <si>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</si>
  <si>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</si>
  <si>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</si>
  <si>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</si>
  <si>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</si>
  <si>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</si>
  <si>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</si>
  <si>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</si>
  <si>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</si>
  <si>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</si>
  <si>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</si>
  <si>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</si>
  <si>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</si>
  <si>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</si>
  <si>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</si>
  <si>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</si>
  <si>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</si>
  <si>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</si>
  <si>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</si>
  <si>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</si>
  <si>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</si>
  <si>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</si>
  <si>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</si>
  <si>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</si>
  <si>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</si>
  <si>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</si>
  <si>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</si>
  <si>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</si>
  <si>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</si>
  <si>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</si>
  <si>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</si>
  <si>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</si>
  <si>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</si>
  <si>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</si>
  <si>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</si>
  <si>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</si>
  <si>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</si>
  <si>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</si>
  <si>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</si>
  <si>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</si>
  <si>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</si>
  <si>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</si>
  <si>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</si>
  <si>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</si>
  <si>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</si>
  <si>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</si>
  <si>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</si>
  <si>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</si>
  <si>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</si>
  <si>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</si>
  <si>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</si>
  <si>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</si>
  <si>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</si>
  <si>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</si>
  <si>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</si>
  <si>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</si>
  <si>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</si>
  <si>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</si>
  <si>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</si>
  <si>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</si>
  <si>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</si>
  <si>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</si>
  <si>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</si>
  <si>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</si>
  <si>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</si>
  <si>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</si>
  <si>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</si>
  <si>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</si>
  <si>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</si>
  <si>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</si>
  <si>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</si>
  <si>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</si>
  <si>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</si>
  <si>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</si>
  <si>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</si>
  <si>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</si>
  <si>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</si>
  <si>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</si>
  <si>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</si>
  <si>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</si>
  <si>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</si>
  <si>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</si>
  <si>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</si>
  <si>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</si>
  <si>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</si>
  <si>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</si>
  <si>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</si>
  <si>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</si>
  <si>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</si>
  <si>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</si>
  <si>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</si>
  <si>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</si>
  <si>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</si>
  <si>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</si>
  <si>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</si>
  <si>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</si>
  <si>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</si>
  <si>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</si>
  <si>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</si>
  <si>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</si>
  <si>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</si>
  <si>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</si>
  <si>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</si>
  <si>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</si>
  <si>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</si>
  <si>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</si>
  <si>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</si>
  <si>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</si>
  <si>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</si>
  <si>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</si>
  <si>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</si>
  <si>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</si>
  <si>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</si>
  <si>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</si>
  <si>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</si>
  <si>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</si>
  <si>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</si>
  <si>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</si>
  <si>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</si>
  <si>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</si>
  <si>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</si>
  <si>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</si>
  <si>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</si>
  <si>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</si>
  <si>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</si>
  <si>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</si>
  <si>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</si>
  <si>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</si>
  <si>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</si>
  <si>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</si>
  <si>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</si>
  <si>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</si>
  <si>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</si>
  <si>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</si>
  <si>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</si>
  <si>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</si>
  <si>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</si>
  <si>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</si>
  <si>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</si>
  <si>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</si>
  <si>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</si>
  <si>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</si>
  <si>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</si>
  <si>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</si>
  <si>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</si>
  <si>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</si>
  <si>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</si>
  <si>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</si>
  <si>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</si>
  <si>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</si>
  <si>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</si>
  <si>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</si>
  <si>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</si>
  <si>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</si>
  <si>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</si>
  <si>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</si>
  <si>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</si>
  <si>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</si>
  <si>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</si>
  <si>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</si>
  <si>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</si>
  <si>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</si>
  <si>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</si>
  <si>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</si>
  <si>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</si>
  <si>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</si>
  <si>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</si>
  <si>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</si>
  <si>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</si>
  <si>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</si>
  <si>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</si>
  <si>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</si>
  <si>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</si>
  <si>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</si>
  <si>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</si>
  <si>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</si>
  <si>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</si>
  <si>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</si>
  <si>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</si>
  <si>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</si>
  <si>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</si>
  <si>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</si>
  <si>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</si>
  <si>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</si>
  <si>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</si>
  <si>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</si>
  <si>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</si>
  <si>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</si>
  <si>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</si>
  <si>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</si>
  <si>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</si>
  <si>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</si>
  <si>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</si>
  <si>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</si>
  <si>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</si>
  <si>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</si>
  <si>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</si>
  <si>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</si>
  <si>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</si>
  <si>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</si>
  <si>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</si>
  <si>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</si>
  <si>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</si>
  <si>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</si>
  <si>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</si>
  <si>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</si>
  <si>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</si>
  <si>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</si>
  <si>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</si>
  <si>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</si>
  <si>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</si>
  <si>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</si>
  <si>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</si>
  <si>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</si>
  <si>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</si>
  <si>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</si>
  <si>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</si>
  <si>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</si>
  <si>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</si>
  <si>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</si>
  <si>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</si>
  <si>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</si>
  <si>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</si>
  <si>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</si>
  <si>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</si>
  <si>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</si>
  <si>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</si>
  <si>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</si>
  <si>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</si>
  <si>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</si>
  <si>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</si>
  <si>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</si>
  <si>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</si>
  <si>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</si>
  <si>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</si>
  <si>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</si>
  <si>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</si>
  <si>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</si>
  <si>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</si>
  <si>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</si>
  <si>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</si>
  <si>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</si>
  <si>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</si>
  <si>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</si>
  <si>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</si>
  <si>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</si>
  <si>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</si>
  <si>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</si>
  <si>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</si>
  <si>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</si>
  <si>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</si>
  <si>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</si>
  <si>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</si>
  <si>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</si>
  <si>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</si>
  <si>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</si>
  <si>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</si>
  <si>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</si>
  <si>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</si>
  <si>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</si>
  <si>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</si>
  <si>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</si>
  <si>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</si>
  <si>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</si>
  <si>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</si>
  <si>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</si>
  <si>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</si>
  <si>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</si>
  <si>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</si>
  <si>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</si>
  <si>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</si>
  <si>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</si>
  <si>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</si>
  <si>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</si>
  <si>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</si>
  <si>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</si>
  <si>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</si>
  <si>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</si>
  <si>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</si>
  <si>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</si>
  <si>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</si>
  <si>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</si>
  <si>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</si>
  <si>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</si>
  <si>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</si>
  <si>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</si>
  <si>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</si>
  <si>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</si>
  <si>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</si>
  <si>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</si>
  <si>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</si>
  <si>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</si>
  <si>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</si>
  <si>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</si>
  <si>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</si>
  <si>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</si>
  <si>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</si>
  <si>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</si>
  <si>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</si>
  <si>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</si>
  <si>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</si>
  <si>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</si>
  <si>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</si>
  <si>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</si>
  <si>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</si>
  <si>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</si>
  <si>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</si>
  <si>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</si>
  <si>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</si>
  <si>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</si>
  <si>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</si>
  <si>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</si>
  <si>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</si>
  <si>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</si>
  <si>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</si>
  <si>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</si>
  <si>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</si>
  <si>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</si>
  <si>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</si>
  <si>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</si>
  <si>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</si>
  <si>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</si>
  <si>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</si>
  <si>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</si>
  <si>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</si>
  <si>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</si>
  <si>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</si>
  <si>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</si>
  <si>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</si>
  <si>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</si>
  <si>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</si>
  <si>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</si>
  <si>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</si>
  <si>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</si>
  <si>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</si>
  <si>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</si>
  <si>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</si>
  <si>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</si>
  <si>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</si>
  <si>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</si>
  <si>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</si>
  <si>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</si>
  <si>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</si>
  <si>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</si>
  <si>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</si>
  <si>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</si>
  <si>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</si>
  <si>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</si>
  <si>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</si>
  <si>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</si>
  <si>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</si>
  <si>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</si>
  <si>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</si>
  <si>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</si>
  <si>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</si>
  <si>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</si>
  <si>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</si>
  <si>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</si>
  <si>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</si>
  <si>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</si>
  <si>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</si>
  <si>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</si>
  <si>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</si>
  <si>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</si>
  <si>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</si>
  <si>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</si>
  <si>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</si>
  <si>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</si>
  <si>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</si>
  <si>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</si>
  <si>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</si>
  <si>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</si>
  <si>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</si>
  <si>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</si>
  <si>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</si>
  <si>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</si>
  <si>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</si>
  <si>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</si>
  <si>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</si>
  <si>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</si>
  <si>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</si>
  <si>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</si>
  <si>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</si>
  <si>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</si>
  <si>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</si>
  <si>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</si>
  <si>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</si>
  <si>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</si>
  <si>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</si>
  <si>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</si>
  <si>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</si>
  <si>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</si>
  <si>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</si>
  <si>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</si>
  <si>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</si>
  <si>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</si>
  <si>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</si>
  <si>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</si>
  <si>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</si>
  <si>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</si>
  <si>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</si>
  <si>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</si>
  <si>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</si>
  <si>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</si>
  <si>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</si>
  <si>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</si>
  <si>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</si>
  <si>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</si>
  <si>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</si>
  <si>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</si>
  <si>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</si>
  <si>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</si>
  <si>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</si>
  <si>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</si>
  <si>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</si>
  <si>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</si>
  <si>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</si>
  <si>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</si>
  <si>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</si>
  <si>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</si>
  <si>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</si>
  <si>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</si>
  <si>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</si>
  <si>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</si>
  <si>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</si>
  <si>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</si>
  <si>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</si>
  <si>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</si>
  <si>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</si>
  <si>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</si>
  <si>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</si>
  <si>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</si>
  <si>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</si>
  <si>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</si>
  <si>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</si>
  <si>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</si>
  <si>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</si>
  <si>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</si>
  <si>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</si>
  <si>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</si>
  <si>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</si>
  <si>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</si>
  <si>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</si>
  <si>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</si>
  <si>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</si>
  <si>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</si>
  <si>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</si>
  <si>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</si>
  <si>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</si>
  <si>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</si>
  <si>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</si>
  <si>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</si>
  <si>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</si>
  <si>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</si>
  <si>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</si>
  <si>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</si>
  <si>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</si>
  <si>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</si>
  <si>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</si>
  <si>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</si>
  <si>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</si>
  <si>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</si>
  <si>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</si>
  <si>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</si>
  <si>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</si>
  <si>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</si>
  <si>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</si>
  <si>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</si>
  <si>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</si>
  <si>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</si>
  <si>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</si>
  <si>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</si>
  <si>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</si>
  <si>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</si>
  <si>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</si>
  <si>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</si>
  <si>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</si>
  <si>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</si>
  <si>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</si>
  <si>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</si>
  <si>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</si>
  <si>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</si>
  <si>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</si>
  <si>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</si>
  <si>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</si>
  <si>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</si>
  <si>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</si>
  <si>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</si>
  <si>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</si>
  <si>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</si>
  <si>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</si>
  <si>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</si>
  <si>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</si>
  <si>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</si>
  <si>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</si>
  <si>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</si>
  <si>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</si>
  <si>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</si>
  <si>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</si>
  <si>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</si>
  <si>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</si>
  <si>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</si>
  <si>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</si>
  <si>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</si>
  <si>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</si>
  <si>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</si>
  <si>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</si>
  <si>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</si>
  <si>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</si>
  <si>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</si>
  <si>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</si>
  <si>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</si>
  <si>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</si>
  <si>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</si>
  <si>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</si>
  <si>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</si>
  <si>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</si>
  <si>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</si>
  <si>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</si>
  <si>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</si>
  <si>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</si>
  <si>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</si>
  <si>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</si>
  <si>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</si>
  <si>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</si>
  <si>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</si>
  <si>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</si>
  <si>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</si>
  <si>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</si>
  <si>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</si>
  <si>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</si>
  <si>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</si>
  <si>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</si>
  <si>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</si>
  <si>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</si>
  <si>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</si>
  <si>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</si>
  <si>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</si>
  <si>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</si>
  <si>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</si>
  <si>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</si>
  <si>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</si>
  <si>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</si>
  <si>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</si>
  <si>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</si>
  <si>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</si>
  <si>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</si>
  <si>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</si>
  <si>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</si>
  <si>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</si>
  <si>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</si>
  <si>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</si>
  <si>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</si>
  <si>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</si>
  <si>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</si>
  <si>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</si>
  <si>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</si>
  <si>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</si>
  <si>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</si>
  <si>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</si>
  <si>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</si>
  <si>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</si>
  <si>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</si>
  <si>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</si>
  <si>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</si>
  <si>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</si>
  <si>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</si>
  <si>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</si>
  <si>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</si>
  <si>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</si>
  <si>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</si>
  <si>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</si>
  <si>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</si>
  <si>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</si>
  <si>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</si>
  <si>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</si>
  <si>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</si>
  <si>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</si>
  <si>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</si>
  <si>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</si>
  <si>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</si>
  <si>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</si>
  <si>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</si>
  <si>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</si>
  <si>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</si>
  <si>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</si>
  <si>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</si>
  <si>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</si>
  <si>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</si>
  <si>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</si>
  <si>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</si>
  <si>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</si>
  <si>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</si>
  <si>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</si>
  <si>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</si>
  <si>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</si>
  <si>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</si>
  <si>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</si>
  <si>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</si>
  <si>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</si>
  <si>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</si>
  <si>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</si>
  <si>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</si>
  <si>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</si>
  <si>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</si>
  <si>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</si>
  <si>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</si>
  <si>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</si>
  <si>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</si>
  <si>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</si>
  <si>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</si>
  <si>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</si>
  <si>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</si>
  <si>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</si>
  <si>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</si>
  <si>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</si>
  <si>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</si>
  <si>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</si>
  <si>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</si>
  <si>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</si>
  <si>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</si>
  <si>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</si>
  <si>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</si>
  <si>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</si>
  <si>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</si>
  <si>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</si>
  <si>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</si>
  <si>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</si>
  <si>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</si>
  <si>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</si>
  <si>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</si>
  <si>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</si>
  <si>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</si>
  <si>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</si>
  <si>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</si>
  <si>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</si>
  <si>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</si>
  <si>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</si>
  <si>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</si>
  <si>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</si>
  <si>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</si>
  <si>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</si>
  <si>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</si>
  <si>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</si>
  <si>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</si>
  <si>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</si>
  <si>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</si>
  <si>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</si>
  <si>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</si>
  <si>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</si>
  <si>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</si>
  <si>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</si>
  <si>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</si>
  <si>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</si>
  <si>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</si>
  <si>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</si>
  <si>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</si>
  <si>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</si>
  <si>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</si>
  <si>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</si>
  <si>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</si>
  <si>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</si>
  <si>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</si>
  <si>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</si>
  <si>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</si>
  <si>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</si>
  <si>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</si>
  <si>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</si>
  <si>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</si>
  <si>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</si>
  <si>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</si>
  <si>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</si>
  <si>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</si>
  <si>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</si>
  <si>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</si>
  <si>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</si>
  <si>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</si>
  <si>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</si>
  <si>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</si>
  <si>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</si>
  <si>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</si>
  <si>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</si>
  <si>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</si>
  <si>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</si>
  <si>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</si>
  <si>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</si>
  <si>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</si>
  <si>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</si>
  <si>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</si>
  <si>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</si>
  <si>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</si>
  <si>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</si>
  <si>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</si>
  <si>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</si>
  <si>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</si>
  <si>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</si>
  <si>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</si>
  <si>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</si>
  <si>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</si>
  <si>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</si>
  <si>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</si>
  <si>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</si>
  <si>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</si>
  <si>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</si>
  <si>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</si>
  <si>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</si>
  <si>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</si>
  <si>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</si>
  <si>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</si>
  <si>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</si>
  <si>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</si>
  <si>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</si>
  <si>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</si>
  <si>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</si>
  <si>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</si>
  <si>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</si>
  <si>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</si>
  <si>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</si>
  <si>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</si>
  <si>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</si>
  <si>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</si>
  <si>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</si>
  <si>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</si>
  <si>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</si>
  <si>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</si>
  <si>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</si>
  <si>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</si>
  <si>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</si>
  <si>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</si>
  <si>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</si>
  <si>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</si>
  <si>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</si>
  <si>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</si>
  <si>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</si>
  <si>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</si>
  <si>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</si>
  <si>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</si>
  <si>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</si>
  <si>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</si>
  <si>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</si>
  <si>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</si>
  <si>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</si>
  <si>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</si>
  <si>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</si>
  <si>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</si>
  <si>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</si>
  <si>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</si>
  <si>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</si>
  <si>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</si>
  <si>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</si>
  <si>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</si>
  <si>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</si>
  <si>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</si>
  <si>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</si>
  <si>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</si>
  <si>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</si>
  <si>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</si>
  <si>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</si>
  <si>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</si>
  <si>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</si>
  <si>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</si>
  <si>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</si>
  <si>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</si>
  <si>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</si>
  <si>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</si>
  <si>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</si>
  <si>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</si>
  <si>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</si>
  <si>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</si>
  <si>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</si>
  <si>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</si>
  <si>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</si>
  <si>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</si>
  <si>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</si>
  <si>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</si>
  <si>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</si>
  <si>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</si>
  <si>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</si>
  <si>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</si>
  <si>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</si>
  <si>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</si>
  <si>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</si>
  <si>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</si>
  <si>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</si>
  <si>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</si>
  <si>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</si>
  <si>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</si>
  <si>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</si>
  <si>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</si>
  <si>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</si>
  <si>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</si>
  <si>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</si>
  <si>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</si>
  <si>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</si>
  <si>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</si>
  <si>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</si>
  <si>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</si>
  <si>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</si>
  <si>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</si>
  <si>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</si>
  <si>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</si>
  <si>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</si>
  <si>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</si>
  <si>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</si>
  <si>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</si>
  <si>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</si>
  <si>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</si>
  <si>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</si>
  <si>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</si>
  <si>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</si>
  <si>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</si>
  <si>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</si>
  <si>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</si>
  <si>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</si>
  <si>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</si>
  <si>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</si>
  <si>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</si>
  <si>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</si>
  <si>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</si>
  <si>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</si>
  <si>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</si>
  <si>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</si>
  <si>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</si>
  <si>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</si>
  <si>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</si>
  <si>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</si>
  <si>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</si>
  <si>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</si>
  <si>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</si>
  <si>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</si>
  <si>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</si>
  <si>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</si>
  <si>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</si>
  <si>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</si>
  <si>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</si>
  <si>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</si>
  <si>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</si>
  <si>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</si>
  <si>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</si>
  <si>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</si>
  <si>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</si>
  <si>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</si>
  <si>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</si>
  <si>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</si>
  <si>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</si>
  <si>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</si>
  <si>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</si>
  <si>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</si>
  <si>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</si>
  <si>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</si>
  <si>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</si>
  <si>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</si>
  <si>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</si>
  <si>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</si>
  <si>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</si>
  <si>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</si>
  <si>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</si>
  <si>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</si>
  <si>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</si>
  <si>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</si>
  <si>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</si>
  <si>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</si>
  <si>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</si>
  <si>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</si>
  <si>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</si>
  <si>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</si>
  <si>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</si>
  <si>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</si>
  <si>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</si>
  <si>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</si>
  <si>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</si>
  <si>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</si>
  <si>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</si>
  <si>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</si>
  <si>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</si>
  <si>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</si>
  <si>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</si>
  <si>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</si>
  <si>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</si>
  <si>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</si>
  <si>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</si>
  <si>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</si>
  <si>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</si>
  <si>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</si>
  <si>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</si>
  <si>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</si>
  <si>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</si>
  <si>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</si>
  <si>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</si>
  <si>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</si>
  <si>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</si>
  <si>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</si>
  <si>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</si>
  <si>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</si>
  <si>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</si>
  <si>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</si>
  <si>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</si>
  <si>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</si>
  <si>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</si>
  <si>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</si>
  <si>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</si>
  <si>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</si>
  <si>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</si>
  <si>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</si>
  <si>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</si>
  <si>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</si>
  <si>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</si>
  <si>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</si>
  <si>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</si>
  <si>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</si>
  <si>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</si>
  <si>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</si>
  <si>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</si>
  <si>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</si>
  <si>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</si>
  <si>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</si>
  <si>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</si>
  <si>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</si>
  <si>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</si>
  <si>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</si>
  <si>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</si>
  <si>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</si>
  <si>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</si>
  <si>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</si>
  <si>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</si>
  <si>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</si>
  <si>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</si>
  <si>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</si>
  <si>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</si>
  <si>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</si>
  <si>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</si>
  <si>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</si>
  <si>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</si>
  <si>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</si>
  <si>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</si>
  <si>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</si>
  <si>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</si>
  <si>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</si>
  <si>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</si>
  <si>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</si>
  <si>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</si>
  <si>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</si>
  <si>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</si>
  <si>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</si>
  <si>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</si>
  <si>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</si>
  <si>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</si>
  <si>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</si>
  <si>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</si>
  <si>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</si>
  <si>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</si>
  <si>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</si>
  <si>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</si>
  <si>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</si>
  <si>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</si>
  <si>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</si>
  <si>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</si>
  <si>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</si>
  <si>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</si>
  <si>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</si>
  <si>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</si>
  <si>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</si>
  <si>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</si>
  <si>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</si>
  <si>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</si>
  <si>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</si>
  <si>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</si>
  <si>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</si>
  <si>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</si>
  <si>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</si>
  <si>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</si>
  <si>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</si>
  <si>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</si>
  <si>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</si>
  <si>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</si>
  <si>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</si>
  <si>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</si>
  <si>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</si>
  <si>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</si>
  <si>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</si>
  <si>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</si>
  <si>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</si>
  <si>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</si>
  <si>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</si>
  <si>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</si>
  <si>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</si>
  <si>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</si>
  <si>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</si>
  <si>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</si>
  <si>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</si>
  <si>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</si>
  <si>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</si>
  <si>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</si>
  <si>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</si>
  <si>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</si>
  <si>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</si>
  <si>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</si>
  <si>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</si>
  <si>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</si>
  <si>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</si>
  <si>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</si>
  <si>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</si>
  <si>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</si>
  <si>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</si>
  <si>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</si>
  <si>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</si>
  <si>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</si>
  <si>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</si>
  <si>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</si>
  <si>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</si>
  <si>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</si>
  <si>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</si>
  <si>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</si>
  <si>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</si>
  <si>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</si>
  <si>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</si>
  <si>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</si>
  <si>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</si>
  <si>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</si>
  <si>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</si>
  <si>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</si>
  <si>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</si>
  <si>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</si>
  <si>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</si>
  <si>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</si>
  <si>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</si>
  <si>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</si>
  <si>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</si>
  <si>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</si>
  <si>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</si>
  <si>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</si>
  <si>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</si>
  <si>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</si>
  <si>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</si>
  <si>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</si>
  <si>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</si>
  <si>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</si>
  <si>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</si>
  <si>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</si>
  <si>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</si>
  <si>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</si>
  <si>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</si>
  <si>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</si>
  <si>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</si>
  <si>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</si>
  <si>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</si>
  <si>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</si>
  <si>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</si>
  <si>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</si>
  <si>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</si>
  <si>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</si>
  <si>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</si>
  <si>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</si>
  <si>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</si>
  <si>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</si>
  <si>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</si>
  <si>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</si>
  <si>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</si>
  <si>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</si>
  <si>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</si>
  <si>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</si>
  <si>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</si>
  <si>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</si>
  <si>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</si>
  <si>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</si>
  <si>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</si>
  <si>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</si>
  <si>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</si>
  <si>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</si>
  <si>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</si>
  <si>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</si>
  <si>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</si>
  <si>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</si>
  <si>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</si>
  <si>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</si>
  <si>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</si>
  <si>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</si>
  <si>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</si>
  <si>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</si>
  <si>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</si>
  <si>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</si>
  <si>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</si>
  <si>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</si>
  <si>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</si>
  <si>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</si>
  <si>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</si>
  <si>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</si>
  <si>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</si>
  <si>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</si>
  <si>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</si>
  <si>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</si>
  <si>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</si>
  <si>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</si>
  <si>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</si>
  <si>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</si>
  <si>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</si>
  <si>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</si>
  <si>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</si>
  <si>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</si>
  <si>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</si>
  <si>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</si>
  <si>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</si>
  <si>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</si>
  <si>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</si>
  <si>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</si>
  <si>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</si>
  <si>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</si>
  <si>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</si>
  <si>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</si>
  <si>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</si>
  <si>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</si>
  <si>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</si>
  <si>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</si>
  <si>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</si>
  <si>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</si>
  <si>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</si>
  <si>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</si>
  <si>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</si>
  <si>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</si>
  <si>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</si>
  <si>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</si>
  <si>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</si>
  <si>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</si>
  <si>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</si>
  <si>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</si>
  <si>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</si>
  <si>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</si>
  <si>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</si>
  <si>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</si>
  <si>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</si>
  <si>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</si>
  <si>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</si>
  <si>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</si>
  <si>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</si>
  <si>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</si>
  <si>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</si>
  <si>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</si>
  <si>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</si>
  <si>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</si>
  <si>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</si>
  <si>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</si>
  <si>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</si>
  <si>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</si>
  <si>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</si>
  <si>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</si>
  <si>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</si>
  <si>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</si>
  <si>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</si>
  <si>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</si>
  <si>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</si>
  <si>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</si>
  <si>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</si>
  <si>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</si>
  <si>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</si>
  <si>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</si>
  <si>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</si>
  <si>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</si>
  <si>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</si>
  <si>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</si>
  <si>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</si>
  <si>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</si>
  <si>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</si>
  <si>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</si>
  <si>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</si>
  <si>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</si>
  <si>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</si>
  <si>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</si>
  <si>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</si>
  <si>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</si>
  <si>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</si>
  <si>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</si>
  <si>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</si>
  <si>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</si>
  <si>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</si>
  <si>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</si>
  <si>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</si>
  <si>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</si>
  <si>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</si>
  <si>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</si>
  <si>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</si>
  <si>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</si>
  <si>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</si>
  <si>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</si>
  <si>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</si>
  <si>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</si>
  <si>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</si>
  <si>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</si>
  <si>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</si>
  <si>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</si>
  <si>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</si>
  <si>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</si>
  <si>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</si>
  <si>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</si>
  <si>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</si>
  <si>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</si>
  <si>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</si>
  <si>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</si>
  <si>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</si>
  <si>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</si>
  <si>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</si>
  <si>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</si>
  <si>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</si>
  <si>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</si>
  <si>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</si>
  <si>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</si>
  <si>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</si>
  <si>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</si>
  <si>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</si>
  <si>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</si>
  <si>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</si>
  <si>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</si>
  <si>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</si>
  <si>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</si>
  <si>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</si>
  <si>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</si>
  <si>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</si>
  <si>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</si>
  <si>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</si>
  <si>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</si>
  <si>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</si>
  <si>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</si>
  <si>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</si>
  <si>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</si>
  <si>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</si>
  <si>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</si>
  <si>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</si>
  <si>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</si>
  <si>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</si>
  <si>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</si>
  <si>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</si>
  <si>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</si>
  <si>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</si>
  <si>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</si>
  <si>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</si>
  <si>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</si>
  <si>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</si>
  <si>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</si>
  <si>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</si>
  <si>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</si>
  <si>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</si>
  <si>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</si>
  <si>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</si>
  <si>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</si>
  <si>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</si>
  <si>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</si>
  <si>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</si>
  <si>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</si>
  <si>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</si>
  <si>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</si>
  <si>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</si>
  <si>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</si>
  <si>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</si>
  <si>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</si>
  <si>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</si>
  <si>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</si>
  <si>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</si>
  <si>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</si>
  <si>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</si>
  <si>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</si>
  <si>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</si>
  <si>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</si>
  <si>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</si>
  <si>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</si>
  <si>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</si>
  <si>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</si>
  <si>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</si>
  <si>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</si>
  <si>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</si>
  <si>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</si>
  <si>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</si>
  <si>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</si>
  <si>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</si>
  <si>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</si>
  <si>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</si>
  <si>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</si>
  <si>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</si>
  <si>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</si>
  <si>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</si>
  <si>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</si>
  <si>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</si>
  <si>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</si>
  <si>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</si>
  <si>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</si>
  <si>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</si>
  <si>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</si>
  <si>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</si>
  <si>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</si>
  <si>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</si>
  <si>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</si>
  <si>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</si>
  <si>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</si>
  <si>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</si>
  <si>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</si>
  <si>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</si>
  <si>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</si>
  <si>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</si>
  <si>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</si>
  <si>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</si>
  <si>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</si>
  <si>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</si>
  <si>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</si>
  <si>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</si>
  <si>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</si>
  <si>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</si>
  <si>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</si>
  <si>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</si>
  <si>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</si>
  <si>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</si>
  <si>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</si>
  <si>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</si>
  <si>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</si>
  <si>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</si>
  <si>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</si>
  <si>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</si>
  <si>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</si>
  <si>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</si>
  <si>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</si>
  <si>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</si>
  <si>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</si>
  <si>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</si>
  <si>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</si>
  <si>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</si>
  <si>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</si>
  <si>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</si>
  <si>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</si>
  <si>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</si>
  <si>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</si>
  <si>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</si>
  <si>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</si>
  <si>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</si>
  <si>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</si>
  <si>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</si>
  <si>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</si>
  <si>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</si>
  <si>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</si>
  <si>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</si>
  <si>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</si>
  <si>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</si>
  <si>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</si>
  <si>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</si>
  <si>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</si>
  <si>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</si>
  <si>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</si>
  <si>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</si>
  <si>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</si>
  <si>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</si>
  <si>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</si>
  <si>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</si>
  <si>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</si>
  <si>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</si>
  <si>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</si>
  <si>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</si>
  <si>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</si>
  <si>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</si>
  <si>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</si>
  <si>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</si>
  <si>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</si>
  <si>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</si>
  <si>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</si>
  <si>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</si>
  <si>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</si>
  <si>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</si>
  <si>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</si>
  <si>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</si>
  <si>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</si>
  <si>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</si>
  <si>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</si>
  <si>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</si>
  <si>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</si>
  <si>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</si>
  <si>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</si>
  <si>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</si>
  <si>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</si>
  <si>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</si>
  <si>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</si>
  <si>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</si>
  <si>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</si>
  <si>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</si>
  <si>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</si>
  <si>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</si>
  <si>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</si>
  <si>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</si>
  <si>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</si>
  <si>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</si>
  <si>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</si>
  <si>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</si>
  <si>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</si>
  <si>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</si>
  <si>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</si>
  <si>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</si>
  <si>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</si>
  <si>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</si>
  <si>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</si>
  <si>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</si>
  <si>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</si>
  <si>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</si>
  <si>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</si>
  <si>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</si>
  <si>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</si>
  <si>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</si>
  <si>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</si>
  <si>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</si>
  <si>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</si>
  <si>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</si>
  <si>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</si>
  <si>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</si>
  <si>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</si>
  <si>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</si>
  <si>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</si>
  <si>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</si>
  <si>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</si>
  <si>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</si>
  <si>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</si>
  <si>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</si>
  <si>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</si>
  <si>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</si>
  <si>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</si>
  <si>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</si>
  <si>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</si>
  <si>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</si>
  <si>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</si>
  <si>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</si>
  <si>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</si>
  <si>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</si>
  <si>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</si>
  <si>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</si>
  <si>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</si>
  <si>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</si>
  <si>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</si>
  <si>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</si>
  <si>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</si>
  <si>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</si>
  <si>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</si>
  <si>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</si>
  <si>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</si>
  <si>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</si>
  <si>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</si>
  <si>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</si>
  <si>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</si>
  <si>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</si>
  <si>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</si>
  <si>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</si>
  <si>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</si>
  <si>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</si>
  <si>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</si>
  <si>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</si>
  <si>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</si>
  <si>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</si>
  <si>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</si>
  <si>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</si>
  <si>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</si>
  <si>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</si>
  <si>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</si>
  <si>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</si>
  <si>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</si>
  <si>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</si>
  <si>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</si>
  <si>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</si>
  <si>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</si>
  <si>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</si>
  <si>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</si>
  <si>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</si>
  <si>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</si>
  <si>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</si>
  <si>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</si>
  <si>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</si>
  <si>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</si>
  <si>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</si>
  <si>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</si>
  <si>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</si>
  <si>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</si>
  <si>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</si>
  <si>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</si>
  <si>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</si>
  <si>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</si>
  <si>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</si>
  <si>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</si>
  <si>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</si>
  <si>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</si>
  <si>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</si>
  <si>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</si>
  <si>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</si>
  <si>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</si>
  <si>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</si>
  <si>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</si>
  <si>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</si>
  <si>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</si>
  <si>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</si>
  <si>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</si>
  <si>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</si>
  <si>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</si>
  <si>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</si>
  <si>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</si>
  <si>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</si>
  <si>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</si>
  <si>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</si>
  <si>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</si>
  <si>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</si>
  <si>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</si>
  <si>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</si>
  <si>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</si>
  <si>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</si>
  <si>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</si>
  <si>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</si>
  <si>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</si>
  <si>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</si>
  <si>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</si>
  <si>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</si>
  <si>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</si>
  <si>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</si>
  <si>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</si>
  <si>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</si>
  <si>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</si>
  <si>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</si>
  <si>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</si>
  <si>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</si>
  <si>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</si>
  <si>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</si>
  <si>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</si>
  <si>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</si>
  <si>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</si>
  <si>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</si>
  <si>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</si>
  <si>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</si>
  <si>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</si>
  <si>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</si>
  <si>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</si>
  <si>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</si>
  <si>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</si>
  <si>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</si>
  <si>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</si>
  <si>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</si>
  <si>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</si>
  <si>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</si>
  <si>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</si>
  <si>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</si>
  <si>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</si>
  <si>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</si>
  <si>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</si>
  <si>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</si>
  <si>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</si>
  <si>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</si>
  <si>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</si>
  <si>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</si>
  <si>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</si>
  <si>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</si>
  <si>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</si>
  <si>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</si>
  <si>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</si>
  <si>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</si>
  <si>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</si>
  <si>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</si>
  <si>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</si>
  <si>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</si>
  <si>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</si>
  <si>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</si>
  <si>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</si>
  <si>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</si>
  <si>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</si>
  <si>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</si>
  <si>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</si>
  <si>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</si>
  <si>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</si>
  <si>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</si>
  <si>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</si>
  <si>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</si>
  <si>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</si>
  <si>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</si>
  <si>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</si>
  <si>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</si>
  <si>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</si>
  <si>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</si>
  <si>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</si>
  <si>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</si>
  <si>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</si>
  <si>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</si>
  <si>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</si>
  <si>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</si>
  <si>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</si>
  <si>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</si>
  <si>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</si>
  <si>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</si>
  <si>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</si>
  <si>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</si>
  <si>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</si>
  <si>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</si>
  <si>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</si>
  <si>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</si>
  <si>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</si>
  <si>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</si>
  <si>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</si>
  <si>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</si>
  <si>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</si>
  <si>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</si>
  <si>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</si>
  <si>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</si>
  <si>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</si>
  <si>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</si>
  <si>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</si>
  <si>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</si>
  <si>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</si>
  <si>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</si>
  <si>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</si>
  <si>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</si>
  <si>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</si>
  <si>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</si>
  <si>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</si>
  <si>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</si>
  <si>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</si>
  <si>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</si>
  <si>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</si>
  <si>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</si>
  <si>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</si>
  <si>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</si>
  <si>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</si>
  <si>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</si>
  <si>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</si>
  <si>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</si>
  <si>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</si>
  <si>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</si>
  <si>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</si>
  <si>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</si>
  <si>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</si>
  <si>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</si>
  <si>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</si>
  <si>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</si>
  <si>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</si>
  <si>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</si>
  <si>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</si>
  <si>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</si>
  <si>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</si>
  <si>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</si>
  <si>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</si>
  <si>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</si>
  <si>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</si>
  <si>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</si>
  <si>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</si>
  <si>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</si>
  <si>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</si>
  <si>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</si>
  <si>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</si>
  <si>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</si>
  <si>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</si>
  <si>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</si>
  <si>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</si>
  <si>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</si>
  <si>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</si>
  <si>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</si>
  <si>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</si>
  <si>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</si>
  <si>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</si>
  <si>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</si>
  <si>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</si>
  <si>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</si>
  <si>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</si>
  <si>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</si>
  <si>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</si>
  <si>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</si>
  <si>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</si>
  <si>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</si>
  <si>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</si>
  <si>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</si>
  <si>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</si>
  <si>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</si>
  <si>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</si>
  <si>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</si>
  <si>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</si>
  <si>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</si>
  <si>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</si>
  <si>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</si>
  <si>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</si>
  <si>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</si>
  <si>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</si>
  <si>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</si>
  <si>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</si>
  <si>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</si>
  <si>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</si>
  <si>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</si>
  <si>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</si>
  <si>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</si>
  <si>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</si>
  <si>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</si>
  <si>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</si>
  <si>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</si>
  <si>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</si>
  <si>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</si>
  <si>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</si>
  <si>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</si>
  <si>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</si>
  <si>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</si>
  <si>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</si>
  <si>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</si>
  <si>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</si>
  <si>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</si>
  <si>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</si>
  <si>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</si>
  <si>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</si>
  <si>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</si>
  <si>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</si>
  <si>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</si>
  <si>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</si>
  <si>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</si>
  <si>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</si>
  <si>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</si>
  <si>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</si>
  <si>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</si>
  <si>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</si>
  <si>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</si>
  <si>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</si>
  <si>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</si>
  <si>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</si>
  <si>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</si>
  <si>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</si>
  <si>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</si>
  <si>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</si>
  <si>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</si>
  <si>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</si>
  <si>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</si>
  <si>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</si>
  <si>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</si>
  <si>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</si>
  <si>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</si>
  <si>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</si>
  <si>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</si>
  <si>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</si>
  <si>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</si>
  <si>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</si>
  <si>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</si>
  <si>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</si>
  <si>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</si>
  <si>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</si>
  <si>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</si>
  <si>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</si>
  <si>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</si>
  <si>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</si>
  <si>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</si>
  <si>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</si>
  <si>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</si>
  <si>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</si>
  <si>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</si>
  <si>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</si>
  <si>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</si>
  <si>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</si>
  <si>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</si>
  <si>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</si>
  <si>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</si>
  <si>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</si>
  <si>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</si>
  <si>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</si>
  <si>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</si>
  <si>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</si>
  <si>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</si>
  <si>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</si>
  <si>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</si>
  <si>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</si>
  <si>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</si>
  <si>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</si>
  <si>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</si>
  <si>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</si>
  <si>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</si>
  <si>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</si>
  <si>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</si>
  <si>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</si>
  <si>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</si>
  <si>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</si>
  <si>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</si>
  <si>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</si>
  <si>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</si>
  <si>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</si>
  <si>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</si>
  <si>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</si>
  <si>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</si>
  <si>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</si>
  <si>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</si>
  <si>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</si>
  <si>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</si>
  <si>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</si>
  <si>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</si>
  <si>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</si>
  <si>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</si>
  <si>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</si>
  <si>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</si>
  <si>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</si>
  <si>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</si>
  <si>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</si>
  <si>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</si>
  <si>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</si>
  <si>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</si>
  <si>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</si>
  <si>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</si>
  <si>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</si>
  <si>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</si>
  <si>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</si>
  <si>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</si>
  <si>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</si>
  <si>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</si>
  <si>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</si>
  <si>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</si>
  <si>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</si>
  <si>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</si>
  <si>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</si>
  <si>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</si>
  <si>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</si>
  <si>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</si>
  <si>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</si>
  <si>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</si>
  <si>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</si>
  <si>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</si>
  <si>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</si>
  <si>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</si>
  <si>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</si>
  <si>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</si>
  <si>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</si>
  <si>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</si>
  <si>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</si>
  <si>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</si>
  <si>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</si>
  <si>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</si>
  <si>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</si>
  <si>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</si>
  <si>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</si>
  <si>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</si>
  <si>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</si>
  <si>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</si>
  <si>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</si>
  <si>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</si>
  <si>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</si>
  <si>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</si>
  <si>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</si>
  <si>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</si>
  <si>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</si>
  <si>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</si>
  <si>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</si>
  <si>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</si>
  <si>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</si>
  <si>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</si>
  <si>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</si>
  <si>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</si>
  <si>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</si>
  <si>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</si>
  <si>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</si>
  <si>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</si>
  <si>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</si>
  <si>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</si>
  <si>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</si>
  <si>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</si>
  <si>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</si>
  <si>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</si>
  <si>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</si>
  <si>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</si>
  <si>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</si>
  <si>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</si>
  <si>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</si>
  <si>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</si>
  <si>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</si>
  <si>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</si>
  <si>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</si>
  <si>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</si>
  <si>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</si>
  <si>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</si>
  <si>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</si>
  <si>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</si>
  <si>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</si>
  <si>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</si>
  <si>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</si>
  <si>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</si>
  <si>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</si>
  <si>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</si>
  <si>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</si>
  <si>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</si>
  <si>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</si>
  <si>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</si>
  <si>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</si>
  <si>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</si>
  <si>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</si>
  <si>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</si>
  <si>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</si>
  <si>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</si>
  <si>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</si>
  <si>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</si>
  <si>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</si>
  <si>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</si>
  <si>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</si>
  <si>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</si>
  <si>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</si>
  <si>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</si>
  <si>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</si>
  <si>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</si>
  <si>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</si>
  <si>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</si>
  <si>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</si>
  <si>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</si>
  <si>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</si>
  <si>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</si>
  <si>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</si>
  <si>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</si>
  <si>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</si>
  <si>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</si>
  <si>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</si>
  <si>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</si>
  <si>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</si>
  <si>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</si>
  <si>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</si>
  <si>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</si>
  <si>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</si>
  <si>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</si>
  <si>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</si>
  <si>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</si>
  <si>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</si>
  <si>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</si>
  <si>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</si>
  <si>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</si>
  <si>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</si>
  <si>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</si>
  <si>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</si>
  <si>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</si>
  <si>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</si>
  <si>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</si>
  <si>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</si>
  <si>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</si>
  <si>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</si>
  <si>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</si>
  <si>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</si>
  <si>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</si>
  <si>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</si>
  <si>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</si>
  <si>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</si>
  <si>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</si>
  <si>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</si>
  <si>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</si>
  <si>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</si>
  <si>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</si>
  <si>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</si>
  <si>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</si>
  <si>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</si>
  <si>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</si>
  <si>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</si>
  <si>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</si>
  <si>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</si>
  <si>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</si>
  <si>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</si>
  <si>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</si>
  <si>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</si>
  <si>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</si>
  <si>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</si>
  <si>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</si>
  <si>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</si>
  <si>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</si>
  <si>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</si>
  <si>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</si>
  <si>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</si>
  <si>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</si>
  <si>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</si>
  <si>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</si>
  <si>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</si>
  <si>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</si>
  <si>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</si>
  <si>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</si>
  <si>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</si>
  <si>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</si>
  <si>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</si>
  <si>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</si>
  <si>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</si>
  <si>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</si>
  <si>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</si>
  <si>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</si>
  <si>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</si>
  <si>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</si>
  <si>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</si>
  <si>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</si>
  <si>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</si>
  <si>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</si>
  <si>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</si>
  <si>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</si>
  <si>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</si>
  <si>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</si>
  <si>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</si>
  <si>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</si>
  <si>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</si>
  <si>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</si>
  <si>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</si>
  <si>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</si>
  <si>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</si>
  <si>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</si>
  <si>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</si>
  <si>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</si>
  <si>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</si>
  <si>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</si>
  <si>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</si>
  <si>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</si>
  <si>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</si>
  <si>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</si>
  <si>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</si>
  <si>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</si>
  <si>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</si>
  <si>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</si>
  <si>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</si>
  <si>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</si>
  <si>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</si>
  <si>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</si>
  <si>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</si>
  <si>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</si>
  <si>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</si>
  <si>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</si>
  <si>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</si>
  <si>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</si>
  <si>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</si>
  <si>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</si>
  <si>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</si>
  <si>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</si>
  <si>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</si>
  <si>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</si>
  <si>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</si>
  <si>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</si>
  <si>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</si>
  <si>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</si>
  <si>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</si>
  <si>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</si>
  <si>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</si>
  <si>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</si>
  <si>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</si>
  <si>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</si>
  <si>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</si>
  <si>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</si>
  <si>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</si>
  <si>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</si>
  <si>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</si>
  <si>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</si>
  <si>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</si>
  <si>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</si>
  <si>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</si>
  <si>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</si>
  <si>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</si>
  <si>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</si>
  <si>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</si>
  <si>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</si>
  <si>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</si>
  <si>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</si>
  <si>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</si>
  <si>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</si>
  <si>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</si>
  <si>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</si>
  <si>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</si>
  <si>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</si>
  <si>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</si>
  <si>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</si>
  <si>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</si>
  <si>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</si>
  <si>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</si>
  <si>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</si>
  <si>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</si>
  <si>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</si>
  <si>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</si>
  <si>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</si>
  <si>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</si>
  <si>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</si>
  <si>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</si>
  <si>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</si>
  <si>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</si>
  <si>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</si>
  <si>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</si>
  <si>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</si>
  <si>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</si>
  <si>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</si>
  <si>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</si>
  <si>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</si>
  <si>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</si>
  <si>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</si>
  <si>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</si>
  <si>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</si>
  <si>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</si>
  <si>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</si>
  <si>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</si>
  <si>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</si>
  <si>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</si>
  <si>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</si>
  <si>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</si>
  <si>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</si>
  <si>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</si>
  <si>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</si>
  <si>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</si>
  <si>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</si>
  <si>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</si>
  <si>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</si>
  <si>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</si>
  <si>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</si>
  <si>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</si>
  <si>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</si>
  <si>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</si>
  <si>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</si>
  <si>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</si>
  <si>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</si>
  <si>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</si>
  <si>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</si>
  <si>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</si>
  <si>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</si>
  <si>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</si>
  <si>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</si>
  <si>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</si>
  <si>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</si>
  <si>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</si>
  <si>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</si>
  <si>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</si>
  <si>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</si>
  <si>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</si>
  <si>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</si>
  <si>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</si>
  <si>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</si>
  <si>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</si>
  <si>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</si>
  <si>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</si>
  <si>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</si>
  <si>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</si>
  <si>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</si>
  <si>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</si>
  <si>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</si>
  <si>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</si>
  <si>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</si>
  <si>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</si>
  <si>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</si>
  <si>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</si>
  <si>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</si>
  <si>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</si>
  <si>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</si>
  <si>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</si>
  <si>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</si>
  <si>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</si>
  <si>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</si>
  <si>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</si>
  <si>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</si>
  <si>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</si>
  <si>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</si>
  <si>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</si>
  <si>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</si>
  <si>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</si>
  <si>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</si>
  <si>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</si>
  <si>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</si>
  <si>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</si>
  <si>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</si>
  <si>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</si>
  <si>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</si>
  <si>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</si>
  <si>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</si>
  <si>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</si>
  <si>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</si>
  <si>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</si>
  <si>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</si>
  <si>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</si>
  <si>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</si>
  <si>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</si>
  <si>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</si>
  <si>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</si>
  <si>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</si>
  <si>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</si>
  <si>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</si>
  <si>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</si>
  <si>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</si>
  <si>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</si>
  <si>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</si>
  <si>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</si>
  <si>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</si>
  <si>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</si>
  <si>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</si>
  <si>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</si>
  <si>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</si>
  <si>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</si>
  <si>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</si>
  <si>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</si>
  <si>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</si>
  <si>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</si>
  <si>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</si>
  <si>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</si>
  <si>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</si>
  <si>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</si>
  <si>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</si>
  <si>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</si>
  <si>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</si>
  <si>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</si>
  <si>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</si>
  <si>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</si>
  <si>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</si>
  <si>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</si>
  <si>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</si>
  <si>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</si>
  <si>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</si>
  <si>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</si>
  <si>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</si>
  <si>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</si>
  <si>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</si>
  <si>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</si>
  <si>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</si>
  <si>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</si>
  <si>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</si>
  <si>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</si>
  <si>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</si>
  <si>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</si>
  <si>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</si>
  <si>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</si>
  <si>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</si>
  <si>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</si>
  <si>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</si>
  <si>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</si>
  <si>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</si>
  <si>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</si>
  <si>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</si>
  <si>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</si>
  <si>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</si>
  <si>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</si>
  <si>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</si>
  <si>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</si>
  <si>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</si>
  <si>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</si>
  <si>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</si>
  <si>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</si>
  <si>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</si>
  <si>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</si>
  <si>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</si>
  <si>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</si>
  <si>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</si>
  <si>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</si>
  <si>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</si>
  <si>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</si>
  <si>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</si>
  <si>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</si>
  <si>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</si>
  <si>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</si>
  <si>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</si>
  <si>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</si>
  <si>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</si>
  <si>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</si>
  <si>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</si>
  <si>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</si>
  <si>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</si>
  <si>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</si>
  <si>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</si>
  <si>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</si>
  <si>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</si>
  <si>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</si>
  <si>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</si>
  <si>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</si>
  <si>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</si>
  <si>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</si>
  <si>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</si>
  <si>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</si>
  <si>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</si>
  <si>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</si>
  <si>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</si>
  <si>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</si>
  <si>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</si>
  <si>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</si>
  <si>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</si>
  <si>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</si>
  <si>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</si>
  <si>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</si>
  <si>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</si>
  <si>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</si>
  <si>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</si>
  <si>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</si>
  <si>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</si>
  <si>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</si>
  <si>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</si>
  <si>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</si>
  <si>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</si>
  <si>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</si>
  <si>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</si>
  <si>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</si>
  <si>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</si>
  <si>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</si>
  <si>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</si>
  <si>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</si>
  <si>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</si>
  <si>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</si>
  <si>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</si>
  <si>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</si>
  <si>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</si>
  <si>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</si>
  <si>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</si>
  <si>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</si>
  <si>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</si>
  <si>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</si>
  <si>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</si>
  <si>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</si>
  <si>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</si>
  <si>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</si>
  <si>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</si>
  <si>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</si>
  <si>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</si>
  <si>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</si>
  <si>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</si>
  <si>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</si>
  <si>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</si>
  <si>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</si>
  <si>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</si>
  <si>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</si>
  <si>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</si>
  <si>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</si>
  <si>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</si>
  <si>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</si>
  <si>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</si>
  <si>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</si>
  <si>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</si>
  <si>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</si>
  <si>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</si>
  <si>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</si>
  <si>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</si>
  <si>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</si>
  <si>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</si>
  <si>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</si>
  <si>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</si>
  <si>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</si>
  <si>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</si>
  <si>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</si>
  <si>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</si>
  <si>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</si>
  <si>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</si>
  <si>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</si>
  <si>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</si>
  <si>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</si>
  <si>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</si>
  <si>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</si>
  <si>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</si>
  <si>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</si>
  <si>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</si>
  <si>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</si>
  <si>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</si>
  <si>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</si>
  <si>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</si>
  <si>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</si>
  <si>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</si>
  <si>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</si>
  <si>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</si>
  <si>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</si>
  <si>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</si>
  <si>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</si>
  <si>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</si>
  <si>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</si>
  <si>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</si>
  <si>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</si>
  <si>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</si>
  <si>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</si>
  <si>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</si>
  <si>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</si>
  <si>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</si>
  <si>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</si>
  <si>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</si>
  <si>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</si>
  <si>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</si>
  <si>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</si>
  <si>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</si>
  <si>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</si>
  <si>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</si>
  <si>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</si>
  <si>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</si>
  <si>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</si>
  <si>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</si>
  <si>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</si>
  <si>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</si>
  <si>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</si>
  <si>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</si>
  <si>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</si>
  <si>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</si>
  <si>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</si>
  <si>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</si>
  <si>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</si>
  <si>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</si>
  <si>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</si>
  <si>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</si>
  <si>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</si>
  <si>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</si>
  <si>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</si>
  <si>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</si>
  <si>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</si>
  <si>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</si>
  <si>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</si>
  <si>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</si>
  <si>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</si>
  <si>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</si>
  <si>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</si>
  <si>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</si>
  <si>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</si>
  <si>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</si>
  <si>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</si>
  <si>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</si>
  <si>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</si>
  <si>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</si>
  <si>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</si>
  <si>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</si>
  <si>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</si>
  <si>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</si>
  <si>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</si>
  <si>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</si>
  <si>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</si>
  <si>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</si>
  <si>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</si>
  <si>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</si>
  <si>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</si>
  <si>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</si>
  <si>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</si>
  <si>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</si>
  <si>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</si>
  <si>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</si>
  <si>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</si>
  <si>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</si>
  <si>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</si>
  <si>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</si>
  <si>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</si>
  <si>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</si>
  <si>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</si>
  <si>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</si>
  <si>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</si>
  <si>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</si>
  <si>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</si>
  <si>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</si>
  <si>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</si>
  <si>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</si>
  <si>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</si>
  <si>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</si>
  <si>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</si>
  <si>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</si>
  <si>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</si>
  <si>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</si>
  <si>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</si>
  <si>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</si>
  <si>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</si>
  <si>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</si>
  <si>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</si>
  <si>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</si>
  <si>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</si>
  <si>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</si>
  <si>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</si>
  <si>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</si>
  <si>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</si>
  <si>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</si>
  <si>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</si>
  <si>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</si>
  <si>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</si>
  <si>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</si>
  <si>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</si>
  <si>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</si>
  <si>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</si>
  <si>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</si>
  <si>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</si>
  <si>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</si>
  <si>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</si>
  <si>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</si>
  <si>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</si>
  <si>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</si>
  <si>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</si>
  <si>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</si>
  <si>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</si>
  <si>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</si>
  <si>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</si>
  <si>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</si>
  <si>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</si>
  <si>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</si>
  <si>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</si>
  <si>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</si>
  <si>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</si>
  <si>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</si>
  <si>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</si>
  <si>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</si>
  <si>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</si>
  <si>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</si>
  <si>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</si>
  <si>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</si>
  <si>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</si>
  <si>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</si>
  <si>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</si>
  <si>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</si>
  <si>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</si>
  <si>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</si>
  <si>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</si>
  <si>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</si>
  <si>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</si>
  <si>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</si>
  <si>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</si>
  <si>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</si>
  <si>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</si>
  <si>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</si>
  <si>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</si>
  <si>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</si>
  <si>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</si>
  <si>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</si>
  <si>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</si>
  <si>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</si>
  <si>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</si>
  <si>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</si>
  <si>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</si>
  <si>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</si>
  <si>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</si>
  <si>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</si>
  <si>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</si>
  <si>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</si>
  <si>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</si>
  <si>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</si>
  <si>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</si>
  <si>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</si>
  <si>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</si>
  <si>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</si>
  <si>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</si>
  <si>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</si>
  <si>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</si>
  <si>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</si>
  <si>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</si>
  <si>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</si>
  <si>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</si>
  <si>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</si>
  <si>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</si>
  <si>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</si>
  <si>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</si>
  <si>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</si>
  <si>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</si>
  <si>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</si>
  <si>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</si>
  <si>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</si>
  <si>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</si>
  <si>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</si>
  <si>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</si>
  <si>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</si>
  <si>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</si>
  <si>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</si>
  <si>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</si>
  <si>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</si>
  <si>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</si>
  <si>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</si>
  <si>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</si>
  <si>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</si>
  <si>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</si>
  <si>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</si>
  <si>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</si>
  <si>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</si>
  <si>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</si>
  <si>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</si>
  <si>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</si>
  <si>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</si>
  <si>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</si>
  <si>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</si>
  <si>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</si>
  <si>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</si>
  <si>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</si>
  <si>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</si>
  <si>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</si>
  <si>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</si>
  <si>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</si>
  <si>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</si>
  <si>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</si>
  <si>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</si>
  <si>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</si>
  <si>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</si>
  <si>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</si>
  <si>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</si>
  <si>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</si>
  <si>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</si>
  <si>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</si>
  <si>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</si>
  <si>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</si>
  <si>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</si>
  <si>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</si>
  <si>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</si>
  <si>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</si>
  <si>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</si>
  <si>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</si>
  <si>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</si>
  <si>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</si>
  <si>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</si>
  <si>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</si>
  <si>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</si>
  <si>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</si>
  <si>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</si>
  <si>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</si>
  <si>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</si>
  <si>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</si>
  <si>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</si>
  <si>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</si>
  <si>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</si>
  <si>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</si>
  <si>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</si>
  <si>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</si>
  <si>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</si>
  <si>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</si>
  <si>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</si>
  <si>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</si>
  <si>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</si>
  <si>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</si>
  <si>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</si>
  <si>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</si>
  <si>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</si>
  <si>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</si>
  <si>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</si>
  <si>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</si>
  <si>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</si>
  <si>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</si>
  <si>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</si>
  <si>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</si>
  <si>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</si>
  <si>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</si>
  <si>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</si>
  <si>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</si>
  <si>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</si>
  <si>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</si>
  <si>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</si>
  <si>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</si>
  <si>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</si>
  <si>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</si>
  <si>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</si>
  <si>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</si>
  <si>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</si>
  <si>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</si>
  <si>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</si>
  <si>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</si>
  <si>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</si>
  <si>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</si>
  <si>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</si>
  <si>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</si>
  <si>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</si>
  <si>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</si>
  <si>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</si>
  <si>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</si>
  <si>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</si>
  <si>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</si>
  <si>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</si>
  <si>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</si>
  <si>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</si>
  <si>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</si>
  <si>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</si>
  <si>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</si>
  <si>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</si>
  <si>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</si>
  <si>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</si>
  <si>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</si>
  <si>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</si>
  <si>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</si>
  <si>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</si>
  <si>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</si>
  <si>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</si>
  <si>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</si>
  <si>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</si>
  <si>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</si>
  <si>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</si>
  <si>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</si>
  <si>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</si>
  <si>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</si>
  <si>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</si>
  <si>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</si>
  <si>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</si>
  <si>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</si>
  <si>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</si>
  <si>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</si>
  <si>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</si>
  <si>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</si>
  <si>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</si>
  <si>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</si>
  <si>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</si>
  <si>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</si>
  <si>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</si>
  <si>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</si>
  <si>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</si>
  <si>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</si>
  <si>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</si>
  <si>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</si>
  <si>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</si>
  <si>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</si>
  <si>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</si>
  <si>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</si>
  <si>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</si>
  <si>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</si>
  <si>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</si>
  <si>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</si>
  <si>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</si>
  <si>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</si>
  <si>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</si>
  <si>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</si>
  <si>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</si>
  <si>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</si>
  <si>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</si>
  <si>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</si>
  <si>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</si>
  <si>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</si>
  <si>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</si>
  <si>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</si>
  <si>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</si>
  <si>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</si>
  <si>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</si>
  <si>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</si>
  <si>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</si>
  <si>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</si>
  <si>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</si>
  <si>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</si>
  <si>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</si>
  <si>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</si>
  <si>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</si>
  <si>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</si>
  <si>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</si>
  <si>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</si>
  <si>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</si>
  <si>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</si>
  <si>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</si>
  <si>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</si>
  <si>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</si>
  <si>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</si>
  <si>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</si>
  <si>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</si>
  <si>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</si>
  <si>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</si>
  <si>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</si>
  <si>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</si>
  <si>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</si>
  <si>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</si>
  <si>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</si>
  <si>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</si>
  <si>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</si>
  <si>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</si>
  <si>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</si>
  <si>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</si>
  <si>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</si>
  <si>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</si>
  <si>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</si>
  <si>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</si>
  <si>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</si>
  <si>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</si>
  <si>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</si>
  <si>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</si>
  <si>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</si>
  <si>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</si>
  <si>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</si>
  <si>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</si>
  <si>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</si>
  <si>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</si>
  <si>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</si>
  <si>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</si>
  <si>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</si>
  <si>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</si>
  <si>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</si>
  <si>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</si>
  <si>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</si>
  <si>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</si>
  <si>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</si>
  <si>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</si>
  <si>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</si>
  <si>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</si>
  <si>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</si>
  <si>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</si>
  <si>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</si>
  <si>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</si>
  <si>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</si>
  <si>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</si>
  <si>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</si>
  <si>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</si>
  <si>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</si>
  <si>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</si>
  <si>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</si>
  <si>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</si>
  <si>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</si>
  <si>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</si>
  <si>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</si>
  <si>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</si>
  <si>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</si>
  <si>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</si>
  <si>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</si>
  <si>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</si>
  <si>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</si>
  <si>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</si>
  <si>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</si>
  <si>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</si>
  <si>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</si>
  <si>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</si>
  <si>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</si>
  <si>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</si>
  <si>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</si>
  <si>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</si>
  <si>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</si>
  <si>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</si>
  <si>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</si>
  <si>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</si>
  <si>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</si>
  <si>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</si>
  <si>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</si>
  <si>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</si>
  <si>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</si>
  <si>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</si>
  <si>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</si>
  <si>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</si>
  <si>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</si>
  <si>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</si>
  <si>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</si>
  <si>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</si>
  <si>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</si>
  <si>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</si>
  <si>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</si>
  <si>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</si>
  <si>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</si>
  <si>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</si>
  <si>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</si>
  <si>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</si>
  <si>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</si>
  <si>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</si>
  <si>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</si>
  <si>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</si>
  <si>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</si>
  <si>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</si>
  <si>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</si>
  <si>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</si>
  <si>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</si>
  <si>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</si>
  <si>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</si>
  <si>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</si>
  <si>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</si>
  <si>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</si>
  <si>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</si>
  <si>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</si>
  <si>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</si>
  <si>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</si>
  <si>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</si>
  <si>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</si>
  <si>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</si>
  <si>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</si>
  <si>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</si>
  <si>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</si>
  <si>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</si>
  <si>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</si>
  <si>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</si>
  <si>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</si>
  <si>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</si>
  <si>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</si>
  <si>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</si>
  <si>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</si>
  <si>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</si>
  <si>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</si>
  <si>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</si>
  <si>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</si>
  <si>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</si>
  <si>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</si>
  <si>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</si>
  <si>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</si>
  <si>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</si>
  <si>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</si>
  <si>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</si>
  <si>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</si>
  <si>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</si>
  <si>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</si>
  <si>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</si>
  <si>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</si>
  <si>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</si>
  <si>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</si>
  <si>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</si>
  <si>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</si>
  <si>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</si>
  <si>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</si>
  <si>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</si>
  <si>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</si>
  <si>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</si>
  <si>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</si>
  <si>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</si>
  <si>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</si>
  <si>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</si>
  <si>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</si>
  <si>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</si>
  <si>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</si>
  <si>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</si>
  <si>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</si>
  <si>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</si>
  <si>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</si>
  <si>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</si>
  <si>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</si>
  <si>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</si>
  <si>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</si>
  <si>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</si>
  <si>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</si>
  <si>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</si>
  <si>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</si>
  <si>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</si>
  <si>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</si>
  <si>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</si>
  <si>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</si>
  <si>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</si>
  <si>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</si>
  <si>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</si>
  <si>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</si>
  <si>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</si>
  <si>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</si>
  <si>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</si>
  <si>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</si>
  <si>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</si>
  <si>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</si>
  <si>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</si>
  <si>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</si>
  <si>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</si>
  <si>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</si>
  <si>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</si>
  <si>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</si>
  <si>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</si>
  <si>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</si>
  <si>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</si>
  <si>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</si>
  <si>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</si>
  <si>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</si>
  <si>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</si>
  <si>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</si>
  <si>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</si>
  <si>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</si>
  <si>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</si>
  <si>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</si>
  <si>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</si>
  <si>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</si>
  <si>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</si>
  <si>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</si>
  <si>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</si>
  <si>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</si>
  <si>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</si>
  <si>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</si>
  <si>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</si>
  <si>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</si>
  <si>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</si>
  <si>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</si>
  <si>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</si>
  <si>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</si>
  <si>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</si>
  <si>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</si>
  <si>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</si>
  <si>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</si>
  <si>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</si>
  <si>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</si>
  <si>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</si>
  <si>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</si>
  <si>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</si>
  <si>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</si>
  <si>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</si>
  <si>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</si>
  <si>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</si>
  <si>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</si>
  <si>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</si>
  <si>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</si>
  <si>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</si>
  <si>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</si>
  <si>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</si>
  <si>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</si>
  <si>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</si>
  <si>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</si>
  <si>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</si>
  <si>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</si>
  <si>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</si>
  <si>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</si>
  <si>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</si>
  <si>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</si>
  <si>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</si>
  <si>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</si>
  <si>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</si>
  <si>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</si>
  <si>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</si>
  <si>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</si>
  <si>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</si>
  <si>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</si>
  <si>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</si>
  <si>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</si>
  <si>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</si>
  <si>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</si>
  <si>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</si>
  <si>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</si>
  <si>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</si>
  <si>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</si>
  <si>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</si>
  <si>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</si>
  <si>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</si>
  <si>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</si>
  <si>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</si>
  <si>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</si>
  <si>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</si>
  <si>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</si>
  <si>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</si>
  <si>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</si>
  <si>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</si>
  <si>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</si>
  <si>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</si>
  <si>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</si>
  <si>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</si>
  <si>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</si>
  <si>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</si>
  <si>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</si>
  <si>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</si>
  <si>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</si>
  <si>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</si>
  <si>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</si>
  <si>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</si>
  <si>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</si>
  <si>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</si>
  <si>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</si>
  <si>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</si>
  <si>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</si>
  <si>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</si>
  <si>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</si>
  <si>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</si>
  <si>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</si>
  <si>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</si>
  <si>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</si>
  <si>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</si>
  <si>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</si>
  <si>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</si>
  <si>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</si>
  <si>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</si>
  <si>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</si>
  <si>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</si>
  <si>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</si>
  <si>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</si>
  <si>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</si>
  <si>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</si>
  <si>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</si>
  <si>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</si>
  <si>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</si>
  <si>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</si>
  <si>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</si>
  <si>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</si>
  <si>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</si>
  <si>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</si>
  <si>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</si>
  <si>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</si>
  <si>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</si>
  <si>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</si>
  <si>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</si>
  <si>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</si>
  <si>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</si>
  <si>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</si>
  <si>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</si>
  <si>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</si>
  <si>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</si>
  <si>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</si>
  <si>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</si>
  <si>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</si>
  <si>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</si>
  <si>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</si>
  <si>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</si>
  <si>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</si>
  <si>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</si>
  <si>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</si>
  <si>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</si>
  <si>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</si>
  <si>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</si>
  <si>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</si>
  <si>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</si>
  <si>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</si>
  <si>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</si>
  <si>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</si>
  <si>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</si>
  <si>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</si>
  <si>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</si>
  <si>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</si>
  <si>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</si>
  <si>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</si>
  <si>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</si>
  <si>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</si>
  <si>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</si>
  <si>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</si>
  <si>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</si>
  <si>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</si>
  <si>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</si>
  <si>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</si>
  <si>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</si>
  <si>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</si>
  <si>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</si>
  <si>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</si>
  <si>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</si>
  <si>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</si>
  <si>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</si>
  <si>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</si>
  <si>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</si>
  <si>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</si>
  <si>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</si>
  <si>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</si>
  <si>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</si>
  <si>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</si>
  <si>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</si>
  <si>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</si>
  <si>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</si>
  <si>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</si>
  <si>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</si>
  <si>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</si>
  <si>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</si>
  <si>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</si>
  <si>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</si>
  <si>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</si>
  <si>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</si>
  <si>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</si>
  <si>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</si>
  <si>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</si>
  <si>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</si>
  <si>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</si>
  <si>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</si>
  <si>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</si>
  <si>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</si>
  <si>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</si>
  <si>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</si>
  <si>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</si>
  <si>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</si>
  <si>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</si>
  <si>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</si>
  <si>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</si>
  <si>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</si>
  <si>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</si>
  <si>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</si>
  <si>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</si>
  <si>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</si>
  <si>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</si>
  <si>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</si>
  <si>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</si>
  <si>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</si>
  <si>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</si>
  <si>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</si>
  <si>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</si>
  <si>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</si>
  <si>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</si>
  <si>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</si>
  <si>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</si>
  <si>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</si>
  <si>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</si>
  <si>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</si>
  <si>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</si>
  <si>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</si>
  <si>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</si>
  <si>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</si>
  <si>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</si>
  <si>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</si>
  <si>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</si>
  <si>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</si>
  <si>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</si>
  <si>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</si>
  <si>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</si>
  <si>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</si>
  <si>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</si>
  <si>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</si>
  <si>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</si>
  <si>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</si>
  <si>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</si>
  <si>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</si>
  <si>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</si>
  <si>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</si>
  <si>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</si>
  <si>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</si>
  <si>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</si>
  <si>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</si>
  <si>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</si>
  <si>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</si>
  <si>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</si>
  <si>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</si>
  <si>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</si>
  <si>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</si>
  <si>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</si>
  <si>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</si>
  <si>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</si>
  <si>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</si>
  <si>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</si>
  <si>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</si>
  <si>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</si>
  <si>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</si>
  <si>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</si>
  <si>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</si>
  <si>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</si>
  <si>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</si>
  <si>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</si>
  <si>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</si>
  <si>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</si>
  <si>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</si>
  <si>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</si>
  <si>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</si>
  <si>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</si>
  <si>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</si>
  <si>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</si>
  <si>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</si>
  <si>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</si>
  <si>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</si>
  <si>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</si>
  <si>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</si>
  <si>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</si>
  <si>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</si>
  <si>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</si>
  <si>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</si>
  <si>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</si>
  <si>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</si>
  <si>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</si>
  <si>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</si>
  <si>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</si>
  <si>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</si>
  <si>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</si>
  <si>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</si>
  <si>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</si>
  <si>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</si>
  <si>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</si>
  <si>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</si>
  <si>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</si>
  <si>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</si>
  <si>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</si>
  <si>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</si>
  <si>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</si>
  <si>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</si>
  <si>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</si>
  <si>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</si>
  <si>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</si>
  <si>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</si>
  <si>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</si>
  <si>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</si>
  <si>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</si>
  <si>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</si>
  <si>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</si>
  <si>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</si>
  <si>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</si>
  <si>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</si>
  <si>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</si>
  <si>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</si>
  <si>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</si>
  <si>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</si>
  <si>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</si>
  <si>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</si>
  <si>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</si>
  <si>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</si>
  <si>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</si>
  <si>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</si>
  <si>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</si>
  <si>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</si>
  <si>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</si>
  <si>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</si>
  <si>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</si>
  <si>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</si>
  <si>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</si>
  <si>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</si>
  <si>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</si>
  <si>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</si>
  <si>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</si>
  <si>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</si>
  <si>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</si>
  <si>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</si>
  <si>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</si>
  <si>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</si>
  <si>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</si>
  <si>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</si>
  <si>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</si>
  <si>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</si>
  <si>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</si>
  <si>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</si>
  <si>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</si>
  <si>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</si>
  <si>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</si>
  <si>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</si>
  <si>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</si>
  <si>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</si>
  <si>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</si>
  <si>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</si>
  <si>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</si>
  <si>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</si>
  <si>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</si>
  <si>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</si>
  <si>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</si>
  <si>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</si>
  <si>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</si>
  <si>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</si>
  <si>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</si>
  <si>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</si>
  <si>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</si>
  <si>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</si>
  <si>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</si>
  <si>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</si>
  <si>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</si>
  <si>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</si>
  <si>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</si>
  <si>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</si>
  <si>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</si>
  <si>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</si>
  <si>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</si>
  <si>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</si>
  <si>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</si>
  <si>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</si>
  <si>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</si>
  <si>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</si>
  <si>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</si>
  <si>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</si>
  <si>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</si>
  <si>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</si>
  <si>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</si>
  <si>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</si>
  <si>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</si>
  <si>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</si>
  <si>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</si>
  <si>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</si>
  <si>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</si>
  <si>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</si>
  <si>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</si>
  <si>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</si>
  <si>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</si>
  <si>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</si>
  <si>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</si>
  <si>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</si>
  <si>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</si>
  <si>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</si>
  <si>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</si>
  <si>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</si>
  <si>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</si>
  <si>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</si>
  <si>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</si>
  <si>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</si>
  <si>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</si>
  <si>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</si>
  <si>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</si>
  <si>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</si>
  <si>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</si>
  <si>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</si>
  <si>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</si>
  <si>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</si>
  <si>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</si>
  <si>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</si>
  <si>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</si>
  <si>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</si>
  <si>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</si>
  <si>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</si>
  <si>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</si>
  <si>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</si>
  <si>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</si>
  <si>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</si>
  <si>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</si>
  <si>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</si>
  <si>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</si>
  <si>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</si>
  <si>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</si>
  <si>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</si>
  <si>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</si>
  <si>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</si>
  <si>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</si>
  <si>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</si>
  <si>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</si>
  <si>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</si>
  <si>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</si>
  <si>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</si>
  <si>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</si>
  <si>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</si>
  <si>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</si>
  <si>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</si>
  <si>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</si>
  <si>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</si>
  <si>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</si>
  <si>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</si>
  <si>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</si>
  <si>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</si>
  <si>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</si>
  <si>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</si>
  <si>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</si>
  <si>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</si>
  <si>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</si>
  <si>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</si>
  <si>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</si>
  <si>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</si>
  <si>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</si>
  <si>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</si>
  <si>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</si>
  <si>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</si>
  <si>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</si>
  <si>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</si>
  <si>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</si>
  <si>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</si>
  <si>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</si>
  <si>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</si>
  <si>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</si>
  <si>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</si>
  <si>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</si>
  <si>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</si>
  <si>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</si>
  <si>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</si>
  <si>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</si>
  <si>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</si>
  <si>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</si>
  <si>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</si>
  <si>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</si>
  <si>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</si>
  <si>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</si>
  <si>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</si>
  <si>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</si>
  <si>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</si>
  <si>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</si>
  <si>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</si>
  <si>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</si>
  <si>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</si>
  <si>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</si>
  <si>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</si>
  <si>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</si>
  <si>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</si>
  <si>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</si>
  <si>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</si>
  <si>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</si>
  <si>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</si>
  <si>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</si>
  <si>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</si>
  <si>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</si>
  <si>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</si>
  <si>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</si>
  <si>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</si>
  <si>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</si>
  <si>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</si>
  <si>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</si>
  <si>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</si>
  <si>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</si>
  <si>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</si>
  <si>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</si>
  <si>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</si>
  <si>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</si>
  <si>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</si>
  <si>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</si>
  <si>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</si>
  <si>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</si>
  <si>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</si>
  <si>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</si>
  <si>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</si>
  <si>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</si>
  <si>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</si>
  <si>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</si>
  <si>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</si>
  <si>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</si>
  <si>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</si>
  <si>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</si>
  <si>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</si>
  <si>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</si>
  <si>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</si>
  <si>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</si>
  <si>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</si>
  <si>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</si>
  <si>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</si>
  <si>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</si>
  <si>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</si>
  <si>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</si>
  <si>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</si>
  <si>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</si>
  <si>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</si>
  <si>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</si>
  <si>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</si>
  <si>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</si>
  <si>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</si>
  <si>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</si>
  <si>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</si>
  <si>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</si>
  <si>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</si>
  <si>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</si>
  <si>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</si>
  <si>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</si>
  <si>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</si>
  <si>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</si>
  <si>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</si>
  <si>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</si>
  <si>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</si>
  <si>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</si>
  <si>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</si>
  <si>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</si>
  <si>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</si>
  <si>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</si>
  <si>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</si>
  <si>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</si>
  <si>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</si>
  <si>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</si>
  <si>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</si>
  <si>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</si>
  <si>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</si>
  <si>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</si>
  <si>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</si>
  <si>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</si>
  <si>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</si>
  <si>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</si>
  <si>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</si>
  <si>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</si>
  <si>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</si>
  <si>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</si>
  <si>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</si>
  <si>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</si>
  <si>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</si>
  <si>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</si>
  <si>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</si>
  <si>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</si>
  <si>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</si>
  <si>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</si>
  <si>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</si>
  <si>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</si>
  <si>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</si>
  <si>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</si>
  <si>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</si>
  <si>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</si>
  <si>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</si>
  <si>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</si>
  <si>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</si>
  <si>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</si>
  <si>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</si>
  <si>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</si>
  <si>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</si>
  <si>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</si>
  <si>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</si>
  <si>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</si>
  <si>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</si>
  <si>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</si>
  <si>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</si>
  <si>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</si>
  <si>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</si>
  <si>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</si>
  <si>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</si>
  <si>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</si>
  <si>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</si>
  <si>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</si>
  <si>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</si>
  <si>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</si>
  <si>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</si>
  <si>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</si>
  <si>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</si>
  <si>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</si>
  <si>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</si>
  <si>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</si>
  <si>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</si>
  <si>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</si>
  <si>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</si>
  <si>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</si>
  <si>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</si>
  <si>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</si>
  <si>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</si>
  <si>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</si>
  <si>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</si>
  <si>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</si>
  <si>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</si>
  <si>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</si>
  <si>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</si>
  <si>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</si>
  <si>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</si>
  <si>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</si>
  <si>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</si>
  <si>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</si>
  <si>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</si>
  <si>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</si>
  <si>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</si>
  <si>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</si>
  <si>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</si>
  <si>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</si>
  <si>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</si>
  <si>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</si>
  <si>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</si>
  <si>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</si>
  <si>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</si>
  <si>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</si>
  <si>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</si>
  <si>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</si>
  <si>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</si>
  <si>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</si>
  <si>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</si>
  <si>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</si>
  <si>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</si>
  <si>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</si>
  <si>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</si>
  <si>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</si>
  <si>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</si>
  <si>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</si>
  <si>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</si>
  <si>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</si>
  <si>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</si>
  <si>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</si>
  <si>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</si>
  <si>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</si>
  <si>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</si>
  <si>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</si>
  <si>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</si>
  <si>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</si>
  <si>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</si>
  <si>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</si>
  <si>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</si>
  <si>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</si>
  <si>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</si>
  <si>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</si>
  <si>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</si>
  <si>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</si>
  <si>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</si>
  <si>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</si>
  <si>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</si>
  <si>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</si>
  <si>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</si>
  <si>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</si>
  <si>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</si>
  <si>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</si>
  <si>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</si>
  <si>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</si>
  <si>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</si>
  <si>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</si>
  <si>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</si>
  <si>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</si>
  <si>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</si>
  <si>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</si>
  <si>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</si>
  <si>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</si>
  <si>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</si>
  <si>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</si>
  <si>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</si>
  <si>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</si>
  <si>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</si>
  <si>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</si>
  <si>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</si>
  <si>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</si>
  <si>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</si>
  <si>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</si>
  <si>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</si>
  <si>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</si>
  <si>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</si>
  <si>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</si>
  <si>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</si>
  <si>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</si>
  <si>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</si>
  <si>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</si>
  <si>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</si>
  <si>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</si>
  <si>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</si>
  <si>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</si>
  <si>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</si>
  <si>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</si>
  <si>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</si>
  <si>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</si>
  <si>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</si>
  <si>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</si>
  <si>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</si>
  <si>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</si>
  <si>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</si>
  <si>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</si>
  <si>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</si>
  <si>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</si>
  <si>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</si>
  <si>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</si>
  <si>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</si>
  <si>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</si>
  <si>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</si>
  <si>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</si>
  <si>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</si>
  <si>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</si>
  <si>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</si>
  <si>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</si>
  <si>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</si>
  <si>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</si>
  <si>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</si>
  <si>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</si>
  <si>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</si>
  <si>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</si>
  <si>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</si>
  <si>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</si>
  <si>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</si>
  <si>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</si>
  <si>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</si>
  <si>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</si>
  <si>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</si>
  <si>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</si>
  <si>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</si>
  <si>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</si>
  <si>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</si>
  <si>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</si>
  <si>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</si>
  <si>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</si>
  <si>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</si>
  <si>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</si>
  <si>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</si>
  <si>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</si>
  <si>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</si>
  <si>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</si>
  <si>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</si>
  <si>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</si>
  <si>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</si>
  <si>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</si>
  <si>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</si>
  <si>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</si>
  <si>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</si>
  <si>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</si>
  <si>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</si>
  <si>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</si>
  <si>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</si>
  <si>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</si>
  <si>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</si>
  <si>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</si>
  <si>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</si>
  <si>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</si>
  <si>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</si>
  <si>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</si>
  <si>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</si>
  <si>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</si>
  <si>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</si>
  <si>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</si>
  <si>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</si>
  <si>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</si>
  <si>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</si>
  <si>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</si>
  <si>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</si>
  <si>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</si>
  <si>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</si>
  <si>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</si>
  <si>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</si>
  <si>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</si>
  <si>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</si>
  <si>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</si>
  <si>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</si>
  <si>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</si>
  <si>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</si>
  <si>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</si>
  <si>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</si>
  <si>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</si>
  <si>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</si>
  <si>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</si>
  <si>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</si>
  <si>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</si>
  <si>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</si>
  <si>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</si>
  <si>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</si>
  <si>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</si>
  <si>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</si>
  <si>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</si>
  <si>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</si>
  <si>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</si>
  <si>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</si>
  <si>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</si>
  <si>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</si>
  <si>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</si>
  <si>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</si>
  <si>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</si>
  <si>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</si>
  <si>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</si>
  <si>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</si>
  <si>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</si>
  <si>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</si>
  <si>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</si>
  <si>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</si>
  <si>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</si>
  <si>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</si>
  <si>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</si>
  <si>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</si>
  <si>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</si>
  <si>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</si>
  <si>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</si>
  <si>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</si>
  <si>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</si>
  <si>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</si>
  <si>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</si>
  <si>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</si>
  <si>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</si>
  <si>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</si>
  <si>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</si>
  <si>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</si>
  <si>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</si>
  <si>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</si>
  <si>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</si>
  <si>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</si>
  <si>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</si>
  <si>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</si>
  <si>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</si>
  <si>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</si>
  <si>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</si>
  <si>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</si>
  <si>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</si>
  <si>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</si>
  <si>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</si>
  <si>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</si>
  <si>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</si>
  <si>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</si>
  <si>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</si>
  <si>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</si>
  <si>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</si>
  <si>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</si>
  <si>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</si>
  <si>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</si>
  <si>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</si>
  <si>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</si>
  <si>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</si>
  <si>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</si>
  <si>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</si>
  <si>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</si>
  <si>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</si>
  <si>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</si>
  <si>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</si>
  <si>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</si>
  <si>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</si>
  <si>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</si>
  <si>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</si>
  <si>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</si>
  <si>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</si>
  <si>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</si>
  <si>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</si>
  <si>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</si>
  <si>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</si>
  <si>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</si>
  <si>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</si>
  <si>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</si>
  <si>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</si>
  <si>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</si>
  <si>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</si>
  <si>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</si>
  <si>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</si>
  <si>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</si>
  <si>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</si>
  <si>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</si>
  <si>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</si>
  <si>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</si>
  <si>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</si>
  <si>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</si>
  <si>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</si>
  <si>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</si>
  <si>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</si>
  <si>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</si>
  <si>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</si>
  <si>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</si>
  <si>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</si>
  <si>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</si>
  <si>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</si>
  <si>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</si>
  <si>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</si>
  <si>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</si>
  <si>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</si>
  <si>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</si>
  <si>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</si>
  <si>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</si>
  <si>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</si>
  <si>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</si>
  <si>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</si>
  <si>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</si>
  <si>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</si>
  <si>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</si>
  <si>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</si>
  <si>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</si>
  <si>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</si>
  <si>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</si>
  <si>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</si>
  <si>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</si>
  <si>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</si>
  <si>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</si>
  <si>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</si>
  <si>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</si>
  <si>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</si>
  <si>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</si>
  <si>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</si>
  <si>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</si>
  <si>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</si>
  <si>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</si>
  <si>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</si>
  <si>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</si>
  <si>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</si>
  <si>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</si>
  <si>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</si>
  <si>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</si>
  <si>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</si>
  <si>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</si>
  <si>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</si>
  <si>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</si>
  <si>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</si>
  <si>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</si>
  <si>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</si>
  <si>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</si>
  <si>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</si>
  <si>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</si>
  <si>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</si>
  <si>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</si>
  <si>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</si>
  <si>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</si>
  <si>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</si>
  <si>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</si>
  <si>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</si>
  <si>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</si>
  <si>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</si>
  <si>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</si>
  <si>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</si>
  <si>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</si>
  <si>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</si>
  <si>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</si>
  <si>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</si>
  <si>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</si>
  <si>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</si>
  <si>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</si>
  <si>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</si>
  <si>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</si>
  <si>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</si>
  <si>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</si>
  <si>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</si>
  <si>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</si>
  <si>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</si>
  <si>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</si>
  <si>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</si>
  <si>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</si>
  <si>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</si>
  <si>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</si>
  <si>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</si>
  <si>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</si>
  <si>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</si>
  <si>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</si>
  <si>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</si>
  <si>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</si>
  <si>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</si>
  <si>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</si>
  <si>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</si>
  <si>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</si>
  <si>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</si>
  <si>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</si>
  <si>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</si>
  <si>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</si>
  <si>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</si>
  <si>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</si>
  <si>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</si>
  <si>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</si>
  <si>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</si>
  <si>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</si>
  <si>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</si>
  <si>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</si>
  <si>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</si>
  <si>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</si>
  <si>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</si>
  <si>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</si>
  <si>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</si>
  <si>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</si>
  <si>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</si>
  <si>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</si>
  <si>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</si>
  <si>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</si>
  <si>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</si>
  <si>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</si>
  <si>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</si>
  <si>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</si>
  <si>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</si>
  <si>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</si>
  <si>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</si>
  <si>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</si>
  <si>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</si>
  <si>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</si>
  <si>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</si>
  <si>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</si>
  <si>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</si>
  <si>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</si>
  <si>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</si>
  <si>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</si>
  <si>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</si>
  <si>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</si>
  <si>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</si>
  <si>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</si>
  <si>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</si>
  <si>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</si>
  <si>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</si>
  <si>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</si>
  <si>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</si>
  <si>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</si>
  <si>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</si>
  <si>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</si>
  <si>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</si>
  <si>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</si>
  <si>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</si>
  <si>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</si>
  <si>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</si>
  <si>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</si>
  <si>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</si>
  <si>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</si>
  <si>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</si>
  <si>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</si>
  <si>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</si>
  <si>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</si>
  <si>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</si>
  <si>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</si>
  <si>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</si>
  <si>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</si>
  <si>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</si>
  <si>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</si>
  <si>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</si>
  <si>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</si>
  <si>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</si>
  <si>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</si>
  <si>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</si>
  <si>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</si>
  <si>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</si>
  <si>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</si>
  <si>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</si>
  <si>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</si>
  <si>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</si>
  <si>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</si>
  <si>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</si>
  <si>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</si>
  <si>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</si>
  <si>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</si>
  <si>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</si>
  <si>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</si>
  <si>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</si>
  <si>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</si>
  <si>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</si>
  <si>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</si>
  <si>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</si>
  <si>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</si>
  <si>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</si>
  <si>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</si>
  <si>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</si>
  <si>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</si>
  <si>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</si>
  <si>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</si>
  <si>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</si>
  <si>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</si>
  <si>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</si>
  <si>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</si>
  <si>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</si>
  <si>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</si>
  <si>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</si>
  <si>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</si>
  <si>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</si>
  <si>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</si>
  <si>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</si>
  <si>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</si>
  <si>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</si>
  <si>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</si>
  <si>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</si>
  <si>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</si>
  <si>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</si>
  <si>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</si>
  <si>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</si>
  <si>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</si>
  <si>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</si>
  <si>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</si>
  <si>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</si>
  <si>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</si>
  <si>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</si>
  <si>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</si>
  <si>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</si>
  <si>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</si>
  <si>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</si>
  <si>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</si>
  <si>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</si>
  <si>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</si>
  <si>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</si>
  <si>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</si>
  <si>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</si>
  <si>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</si>
  <si>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</si>
  <si>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</si>
  <si>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</si>
  <si>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</si>
  <si>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</si>
  <si>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</si>
  <si>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</si>
  <si>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</si>
  <si>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</si>
  <si>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</si>
  <si>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</si>
  <si>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</si>
  <si>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</si>
  <si>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</si>
  <si>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</si>
  <si>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</si>
  <si>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</si>
  <si>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</si>
  <si>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</si>
  <si>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</si>
  <si>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</si>
  <si>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</si>
  <si>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</si>
  <si>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</si>
  <si>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</si>
  <si>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</si>
  <si>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</si>
  <si>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</si>
  <si>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</si>
  <si>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</si>
  <si>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</si>
  <si>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</si>
  <si>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</si>
  <si>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</si>
  <si>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</si>
  <si>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</si>
  <si>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</si>
  <si>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</si>
  <si>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</si>
  <si>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</si>
  <si>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</si>
  <si>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</si>
  <si>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</si>
  <si>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</si>
  <si>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</si>
  <si>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</si>
  <si>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</si>
  <si>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</si>
  <si>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</si>
  <si>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</si>
  <si>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</si>
  <si>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</si>
  <si>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</si>
  <si>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</si>
  <si>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</si>
  <si>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</si>
  <si>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</si>
  <si>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</si>
  <si>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</si>
  <si>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</si>
  <si>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</si>
  <si>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</si>
  <si>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</si>
  <si>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</si>
  <si>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</si>
  <si>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</si>
  <si>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</si>
  <si>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</si>
  <si>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</si>
  <si>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</si>
  <si>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</si>
  <si>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</si>
  <si>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</si>
  <si>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</si>
  <si>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</si>
  <si>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</si>
  <si>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</si>
  <si>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</si>
  <si>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</si>
  <si>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</si>
  <si>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</si>
  <si>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</si>
  <si>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</si>
  <si>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</si>
  <si>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</si>
  <si>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</si>
  <si>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</si>
  <si>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</si>
  <si>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</si>
  <si>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</si>
  <si>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</si>
  <si>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</si>
  <si>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</si>
  <si>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</si>
  <si>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</si>
  <si>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</si>
  <si>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</si>
  <si>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</si>
  <si>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</si>
  <si>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</si>
  <si>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</si>
  <si>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</si>
  <si>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</si>
  <si>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</si>
  <si>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</si>
  <si>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</si>
  <si>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</si>
  <si>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</si>
  <si>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</si>
  <si>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</si>
  <si>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</si>
  <si>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</si>
  <si>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</si>
  <si>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</si>
  <si>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</si>
  <si>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</si>
  <si>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</si>
  <si>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</si>
  <si>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</si>
  <si>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</si>
  <si>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</si>
  <si>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</si>
  <si>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</si>
  <si>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</si>
  <si>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</si>
  <si>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</si>
  <si>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</si>
  <si>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</si>
  <si>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</si>
  <si>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</si>
  <si>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</si>
  <si>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</si>
  <si>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</si>
  <si>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</si>
  <si>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</si>
  <si>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</si>
  <si>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</si>
  <si>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</si>
  <si>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</si>
  <si>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</si>
  <si>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</si>
  <si>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</si>
  <si>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</si>
  <si>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</si>
  <si>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</si>
  <si>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</si>
  <si>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</si>
  <si>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</si>
  <si>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</si>
  <si>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</si>
  <si>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</si>
  <si>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</si>
  <si>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</si>
  <si>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</si>
  <si>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</si>
  <si>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</si>
  <si>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</si>
  <si>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</si>
  <si>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</si>
  <si>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</si>
  <si>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</si>
  <si>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</si>
  <si>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</si>
  <si>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</si>
  <si>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</si>
  <si>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</si>
  <si>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</si>
  <si>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</si>
  <si>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</si>
  <si>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</si>
  <si>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</si>
  <si>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</si>
  <si>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</si>
  <si>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</si>
  <si>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</si>
  <si>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</si>
  <si>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</si>
  <si>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</si>
  <si>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</si>
  <si>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</si>
  <si>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</si>
  <si>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</si>
  <si>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</si>
  <si>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</si>
  <si>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</si>
  <si>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</si>
  <si>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</si>
  <si>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</si>
  <si>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</si>
  <si>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</si>
  <si>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</si>
  <si>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</si>
  <si>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</si>
  <si>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</si>
  <si>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</si>
  <si>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</si>
  <si>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</si>
  <si>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</si>
  <si>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</si>
  <si>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</si>
  <si>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</si>
  <si>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</si>
  <si>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</si>
  <si>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</si>
  <si>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</si>
  <si>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</si>
  <si>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</si>
  <si>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</si>
  <si>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</si>
  <si>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</si>
  <si>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</si>
  <si>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</si>
  <si>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</si>
  <si>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</si>
  <si>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</si>
  <si>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</si>
  <si>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</si>
  <si>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</si>
  <si>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</si>
  <si>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</si>
  <si>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</si>
  <si>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</si>
  <si>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</si>
  <si>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</si>
  <si>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</si>
  <si>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</si>
  <si>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</si>
  <si>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</si>
  <si>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</si>
  <si>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</si>
  <si>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</si>
  <si>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</si>
  <si>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</si>
  <si>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</si>
  <si>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</si>
  <si>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</si>
  <si>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</si>
  <si>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</si>
  <si>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</si>
  <si>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</si>
  <si>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</si>
  <si>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</si>
  <si>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</si>
  <si>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</si>
  <si>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</si>
  <si>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</si>
  <si>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</si>
  <si>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</si>
  <si>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</si>
  <si>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</si>
  <si>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</si>
  <si>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</si>
  <si>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</si>
  <si>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</si>
  <si>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</si>
  <si>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</si>
  <si>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</si>
  <si>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</si>
  <si>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</si>
  <si>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</si>
  <si>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</si>
  <si>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</si>
  <si>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</si>
  <si>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</si>
  <si>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</si>
  <si>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</si>
  <si>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</si>
  <si>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</si>
  <si>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</si>
  <si>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</si>
  <si>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</si>
  <si>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</si>
  <si>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</si>
  <si>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</si>
  <si>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</si>
  <si>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</si>
  <si>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</si>
  <si>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</si>
  <si>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</si>
  <si>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</si>
  <si>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</si>
  <si>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</si>
  <si>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</si>
  <si>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</si>
  <si>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</si>
  <si>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</si>
  <si>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</si>
  <si>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</si>
  <si>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</si>
  <si>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</si>
  <si>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</si>
  <si>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</si>
  <si>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</si>
  <si>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</si>
  <si>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</si>
  <si>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</si>
  <si>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</si>
  <si>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</si>
  <si>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</si>
  <si>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</si>
  <si>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</si>
  <si>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</si>
  <si>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</si>
  <si>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</si>
  <si>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</si>
  <si>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</si>
  <si>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</si>
  <si>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</si>
  <si>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</si>
  <si>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</si>
  <si>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</si>
  <si>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</si>
  <si>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</si>
  <si>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</si>
  <si>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</si>
  <si>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</si>
  <si>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</si>
  <si>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</si>
  <si>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</si>
  <si>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</si>
  <si>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</si>
  <si>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</si>
  <si>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</si>
  <si>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</si>
  <si>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</si>
  <si>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</si>
  <si>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</si>
  <si>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</si>
  <si>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</si>
  <si>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</si>
  <si>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</si>
  <si>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</si>
  <si>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</si>
  <si>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</si>
  <si>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</si>
  <si>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</si>
  <si>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</si>
  <si>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</si>
  <si>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</si>
  <si>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</si>
  <si>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</si>
  <si>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</si>
  <si>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</si>
  <si>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</si>
  <si>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</si>
  <si>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</si>
  <si>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</si>
  <si>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</si>
  <si>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</si>
  <si>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</si>
  <si>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</si>
  <si>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</si>
  <si>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</si>
  <si>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</si>
  <si>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</si>
  <si>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</si>
  <si>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</si>
  <si>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</si>
  <si>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</si>
  <si>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</si>
  <si>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</si>
  <si>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</si>
  <si>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</si>
  <si>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</si>
  <si>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</si>
  <si>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</si>
  <si>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</si>
  <si>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</si>
  <si>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</si>
  <si>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</si>
  <si>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</si>
  <si>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</si>
  <si>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</si>
  <si>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</si>
  <si>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</si>
  <si>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</si>
  <si>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</si>
  <si>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</si>
  <si>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</si>
  <si>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</si>
  <si>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</si>
  <si>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</si>
  <si>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</si>
  <si>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</si>
  <si>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</si>
  <si>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</si>
  <si>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</si>
  <si>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</si>
  <si>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</si>
  <si>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</si>
  <si>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</si>
  <si>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</si>
  <si>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</si>
  <si>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</si>
  <si>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</si>
  <si>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</si>
  <si>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</si>
  <si>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</si>
  <si>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</si>
  <si>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</si>
  <si>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</si>
  <si>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</si>
  <si>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</si>
  <si>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</si>
  <si>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</si>
  <si>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</si>
  <si>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</si>
  <si>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</si>
  <si>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</si>
  <si>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</si>
  <si>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</si>
  <si>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</si>
  <si>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</si>
  <si>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</si>
  <si>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</si>
  <si>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</si>
  <si>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</si>
  <si>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</si>
  <si>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</si>
  <si>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</si>
  <si>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</si>
  <si>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</si>
  <si>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</si>
  <si>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</si>
  <si>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</si>
  <si>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</si>
  <si>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</si>
  <si>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</si>
  <si>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</si>
  <si>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</si>
  <si>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</si>
  <si>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</si>
  <si>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</si>
  <si>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</si>
  <si>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</si>
  <si>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</si>
  <si>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</si>
  <si>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</si>
  <si>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</si>
  <si>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</si>
  <si>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</si>
  <si>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</si>
  <si>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</si>
  <si>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</si>
  <si>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</si>
  <si>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</si>
  <si>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</si>
  <si>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</si>
  <si>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</si>
  <si>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</si>
  <si>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</si>
  <si>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</si>
  <si>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</si>
  <si>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</si>
  <si>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</si>
  <si>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</si>
  <si>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</si>
  <si>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</si>
  <si>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</si>
  <si>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</si>
  <si>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</si>
  <si>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</si>
  <si>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</si>
  <si>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</si>
  <si>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</si>
  <si>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</si>
  <si>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</si>
  <si>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</si>
  <si>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</si>
  <si>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</si>
  <si>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</si>
  <si>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</si>
  <si>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</si>
  <si>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</si>
  <si>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</si>
  <si>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</si>
  <si>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</si>
  <si>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</si>
  <si>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</si>
  <si>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</si>
  <si>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</si>
  <si>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</si>
  <si>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</si>
  <si>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</si>
  <si>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</si>
  <si>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</si>
  <si>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</si>
  <si>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</si>
  <si>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</si>
  <si>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</si>
  <si>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</si>
  <si>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</si>
  <si>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</si>
  <si>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</si>
  <si>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</si>
  <si>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</si>
  <si>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</si>
  <si>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</si>
  <si>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</si>
  <si>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</si>
  <si>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</si>
  <si>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</si>
  <si>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</si>
  <si>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</si>
  <si>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</si>
  <si>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</si>
  <si>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</si>
  <si>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</si>
  <si>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</si>
  <si>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</si>
  <si>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</si>
  <si>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</si>
  <si>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</si>
  <si>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</si>
  <si>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</si>
  <si>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</si>
  <si>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</si>
  <si>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</si>
  <si>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</si>
  <si>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</si>
  <si>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</si>
  <si>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</si>
  <si>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</si>
  <si>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</si>
  <si>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</si>
  <si>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</si>
  <si>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</si>
  <si>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</si>
  <si>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</si>
  <si>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</si>
  <si>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</si>
  <si>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</si>
  <si>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</si>
  <si>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</si>
  <si>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</si>
  <si>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</si>
  <si>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</si>
  <si>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</si>
  <si>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</si>
  <si>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</si>
  <si>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</si>
  <si>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</si>
  <si>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</si>
  <si>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</si>
  <si>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</si>
  <si>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</si>
  <si>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</si>
  <si>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</si>
  <si>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</si>
  <si>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</si>
  <si>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</si>
  <si>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</si>
  <si>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</si>
  <si>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</si>
  <si>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</si>
  <si>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</si>
  <si>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</si>
  <si>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</si>
  <si>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</si>
  <si>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</si>
  <si>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</si>
  <si>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</si>
  <si>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</si>
  <si>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</si>
  <si>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</si>
  <si>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</si>
  <si>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</si>
  <si>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</si>
  <si>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</si>
  <si>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</si>
  <si>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</si>
  <si>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</si>
  <si>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</si>
  <si>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</si>
  <si>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</si>
  <si>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</si>
  <si>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</si>
  <si>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</si>
  <si>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</si>
  <si>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</si>
  <si>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</si>
  <si>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</si>
  <si>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</si>
  <si>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</si>
  <si>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</si>
  <si>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</si>
  <si>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</si>
  <si>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</si>
  <si>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</si>
  <si>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</si>
  <si>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</si>
  <si>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</si>
  <si>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</si>
  <si>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</si>
  <si>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</si>
  <si>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</si>
  <si>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</si>
  <si>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</si>
  <si>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</si>
  <si>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</si>
  <si>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</si>
  <si>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</si>
  <si>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</si>
  <si>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</si>
  <si>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</si>
  <si>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</si>
  <si>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</si>
  <si>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</si>
  <si>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</si>
  <si>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</si>
  <si>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</si>
  <si>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</si>
  <si>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</si>
  <si>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</si>
  <si>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</si>
  <si>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</si>
  <si>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</si>
  <si>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</si>
  <si>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</si>
  <si>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</si>
  <si>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</si>
  <si>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</si>
  <si>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</si>
  <si>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</si>
  <si>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</si>
  <si>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</si>
  <si>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</si>
  <si>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</si>
  <si>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</si>
  <si>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</si>
  <si>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</si>
  <si>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</si>
  <si>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</si>
  <si>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</si>
  <si>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</si>
  <si>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</si>
  <si>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</si>
  <si>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</si>
  <si>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</si>
  <si>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</si>
  <si>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</si>
  <si>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</si>
  <si>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</si>
  <si>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</si>
  <si>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</si>
  <si>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</si>
  <si>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</si>
  <si>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</si>
  <si>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</si>
  <si>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</si>
  <si>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</si>
  <si>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</si>
  <si>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</si>
  <si>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</si>
  <si>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</si>
  <si>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</si>
  <si>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</si>
  <si>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</si>
  <si>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</si>
  <si>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</si>
  <si>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</si>
  <si>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</si>
  <si>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</si>
  <si>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</si>
  <si>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</si>
  <si>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</si>
  <si>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</si>
  <si>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</si>
  <si>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</si>
  <si>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</si>
  <si>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</si>
  <si>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</si>
  <si>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</si>
  <si>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</si>
  <si>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</si>
  <si>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</si>
  <si>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</si>
  <si>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</si>
  <si>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</si>
  <si>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</si>
  <si>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</si>
  <si>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</si>
  <si>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</si>
  <si>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</si>
  <si>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</si>
  <si>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</si>
  <si>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</si>
  <si>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</si>
  <si>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</si>
  <si>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</si>
  <si>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</si>
  <si>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</si>
  <si>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</si>
  <si>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</si>
  <si>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</si>
  <si>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</si>
  <si>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</si>
  <si>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</si>
  <si>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</si>
  <si>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</si>
  <si>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</si>
  <si>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</si>
  <si>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</si>
  <si>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</si>
  <si>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</si>
  <si>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</si>
  <si>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</si>
  <si>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</si>
  <si>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</si>
  <si>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</si>
  <si>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</si>
  <si>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</si>
  <si>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</si>
  <si>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</si>
  <si>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</si>
  <si>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</si>
  <si>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</si>
  <si>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</si>
  <si>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</si>
  <si>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</si>
  <si>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</si>
  <si>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</si>
  <si>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</si>
  <si>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</si>
  <si>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</si>
  <si>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</si>
  <si>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</si>
  <si>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</si>
  <si>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</si>
  <si>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</si>
  <si>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</si>
  <si>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</si>
  <si>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</si>
  <si>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</si>
  <si>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</si>
  <si>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</si>
  <si>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</si>
  <si>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</si>
  <si>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</si>
  <si>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</si>
  <si>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</si>
  <si>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</si>
  <si>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</si>
  <si>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</si>
  <si>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</si>
  <si>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</si>
  <si>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</si>
  <si>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</si>
  <si>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</si>
  <si>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</si>
  <si>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</si>
  <si>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</si>
  <si>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</si>
  <si>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</si>
  <si>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</si>
  <si>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</si>
  <si>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</si>
  <si>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</si>
  <si>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</si>
  <si>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</si>
  <si>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</si>
  <si>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</si>
  <si>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</si>
  <si>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</si>
  <si>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</si>
  <si>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</si>
  <si>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</si>
  <si>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</si>
  <si>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</si>
  <si>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</si>
  <si>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</si>
  <si>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</si>
  <si>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</si>
  <si>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</si>
  <si>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</si>
  <si>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</si>
  <si>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</si>
  <si>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</si>
  <si>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</si>
  <si>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</si>
  <si>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</si>
  <si>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</si>
  <si>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</si>
  <si>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</si>
  <si>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</si>
  <si>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</si>
  <si>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</si>
  <si>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</si>
  <si>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</si>
  <si>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</si>
  <si>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</si>
  <si>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</si>
  <si>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</si>
  <si>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</si>
  <si>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</si>
  <si>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</si>
  <si>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</si>
  <si>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</si>
  <si>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</si>
  <si>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</si>
  <si>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</si>
  <si>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</si>
  <si>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</si>
  <si>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</si>
  <si>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</si>
  <si>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</si>
  <si>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</si>
  <si>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</si>
  <si>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</si>
  <si>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</si>
  <si>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</si>
  <si>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</si>
  <si>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</si>
  <si>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</si>
  <si>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</si>
  <si>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</si>
  <si>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</si>
  <si>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</si>
  <si>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</si>
  <si>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</si>
  <si>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</si>
  <si>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</si>
  <si>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</si>
  <si>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</si>
  <si>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</si>
  <si>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</si>
  <si>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</si>
  <si>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</si>
  <si>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</si>
  <si>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</si>
  <si>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</si>
  <si>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</si>
  <si>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</si>
  <si>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</si>
  <si>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</si>
  <si>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</si>
  <si>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</si>
  <si>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</si>
  <si>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</si>
  <si>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</si>
  <si>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</si>
  <si>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</si>
  <si>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</si>
  <si>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</si>
  <si>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</si>
  <si>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</si>
  <si>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</si>
  <si>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</si>
  <si>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</si>
  <si>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</si>
  <si>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</si>
  <si>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</si>
  <si>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</si>
  <si>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</si>
  <si>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</si>
  <si>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</si>
  <si>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</si>
  <si>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</si>
  <si>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</si>
  <si>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</si>
  <si>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</si>
  <si>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</si>
  <si>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</si>
  <si>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</si>
  <si>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</si>
  <si>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</si>
  <si>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</si>
  <si>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</si>
  <si>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</si>
  <si>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</si>
  <si>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</si>
  <si>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</si>
  <si>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</si>
  <si>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</si>
  <si>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</si>
  <si>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</si>
  <si>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</si>
  <si>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</si>
  <si>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</si>
  <si>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</si>
  <si>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</si>
  <si>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</si>
  <si>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</si>
  <si>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</si>
  <si>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</si>
  <si>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</si>
  <si>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</si>
  <si>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</si>
  <si>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</si>
  <si>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</si>
  <si>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</si>
  <si>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</si>
  <si>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</si>
  <si>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</si>
  <si>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</si>
  <si>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</si>
  <si>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</si>
  <si>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</si>
  <si>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</si>
  <si>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</si>
  <si>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</si>
  <si>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</si>
  <si>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</si>
  <si>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</si>
  <si>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</si>
  <si>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</si>
  <si>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</si>
  <si>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</si>
  <si>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</si>
  <si>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</si>
  <si>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</si>
  <si>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</si>
  <si>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</si>
  <si>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</si>
  <si>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</si>
  <si>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</si>
  <si>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</si>
  <si>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</si>
  <si>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</si>
  <si>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</si>
  <si>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</si>
  <si>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</si>
  <si>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</si>
  <si>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</si>
  <si>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</si>
  <si>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</si>
  <si>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</si>
  <si>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</si>
  <si>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</si>
  <si>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</si>
  <si>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</si>
  <si>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</si>
  <si>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</si>
  <si>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</si>
  <si>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</si>
  <si>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</si>
  <si>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</si>
  <si>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</si>
  <si>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</si>
  <si>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</si>
  <si>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</si>
  <si>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</si>
  <si>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</si>
  <si>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</si>
  <si>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</si>
  <si>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</si>
  <si>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</si>
  <si>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</si>
  <si>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</si>
  <si>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</si>
  <si>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</si>
  <si>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</si>
  <si>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</si>
  <si>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</si>
  <si>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</si>
  <si>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</si>
  <si>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</si>
  <si>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</si>
  <si>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</si>
  <si>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</si>
  <si>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</si>
  <si>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</si>
  <si>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</si>
  <si>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</si>
  <si>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</si>
  <si>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</si>
  <si>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</si>
  <si>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</si>
  <si>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</si>
  <si>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</si>
  <si>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</si>
  <si>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</si>
  <si>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</si>
  <si>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</si>
  <si>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</si>
  <si>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</si>
  <si>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</si>
  <si>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</si>
  <si>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</si>
  <si>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</si>
  <si>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</si>
  <si>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</si>
  <si>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</si>
  <si>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</si>
  <si>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</si>
  <si>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</si>
  <si>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</si>
  <si>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</si>
  <si>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</si>
  <si>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</si>
  <si>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</si>
  <si>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</si>
  <si>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</si>
  <si>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</si>
  <si>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</si>
  <si>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</si>
  <si>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</si>
  <si>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</si>
  <si>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</si>
  <si>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</si>
  <si>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</si>
  <si>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</si>
  <si>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</si>
  <si>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</si>
  <si>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</si>
  <si>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</si>
  <si>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</si>
  <si>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</si>
  <si>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</si>
  <si>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</si>
  <si>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</si>
  <si>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</si>
  <si>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</si>
  <si>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</si>
  <si>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</si>
  <si>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</si>
  <si>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</si>
  <si>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</si>
  <si>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</si>
  <si>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</si>
  <si>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</si>
  <si>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</si>
  <si>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</si>
  <si>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</si>
  <si>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</si>
  <si>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</si>
  <si>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</si>
  <si>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</si>
  <si>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</si>
  <si>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</si>
  <si>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</si>
  <si>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</si>
  <si>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</si>
  <si>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</si>
  <si>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</si>
  <si>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</si>
  <si>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</si>
  <si>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</si>
  <si>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</si>
  <si>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</si>
  <si>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</si>
  <si>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</si>
  <si>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</si>
  <si>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</si>
  <si>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</si>
  <si>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</si>
  <si>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</si>
  <si>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</si>
  <si>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</si>
  <si>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</si>
  <si>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</si>
  <si>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</si>
  <si>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</si>
  <si>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</si>
  <si>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</si>
  <si>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</si>
  <si>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</si>
  <si>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</si>
  <si>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</si>
  <si>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</si>
  <si>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</si>
  <si>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</si>
  <si>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</si>
  <si>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</si>
  <si>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</si>
  <si>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</si>
  <si>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</si>
  <si>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</si>
  <si>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</si>
  <si>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</si>
  <si>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</si>
  <si>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</si>
  <si>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</si>
  <si>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</si>
  <si>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</si>
  <si>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</si>
  <si>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</si>
  <si>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</si>
  <si>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</si>
  <si>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</si>
  <si>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</si>
  <si>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</si>
  <si>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</si>
  <si>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</si>
  <si>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</si>
  <si>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</si>
  <si>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</si>
  <si>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</si>
  <si>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</si>
  <si>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</si>
  <si>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</si>
  <si>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</si>
  <si>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</si>
  <si>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</si>
  <si>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</si>
  <si>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</si>
  <si>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</si>
  <si>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</si>
  <si>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</si>
  <si>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</si>
  <si>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</si>
  <si>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</si>
  <si>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</si>
  <si>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</si>
  <si>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</si>
  <si>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</si>
  <si>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</si>
  <si>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</si>
  <si>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</si>
  <si>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</si>
  <si>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</si>
  <si>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</si>
  <si>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</si>
  <si>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</si>
  <si>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</si>
  <si>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</si>
  <si>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</si>
  <si>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</si>
  <si>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</si>
  <si>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</si>
  <si>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</si>
  <si>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</si>
  <si>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</si>
  <si>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</si>
  <si>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</si>
  <si>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</si>
  <si>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</si>
  <si>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</si>
  <si>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</si>
  <si>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</si>
  <si>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</si>
  <si>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</si>
  <si>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</si>
  <si>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</si>
  <si>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</si>
  <si>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</si>
  <si>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</si>
  <si>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</si>
  <si>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</si>
  <si>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</si>
  <si>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</si>
  <si>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</si>
  <si>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</si>
  <si>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</si>
  <si>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</si>
  <si>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</si>
  <si>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</si>
  <si>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</si>
  <si>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</si>
  <si>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</si>
  <si>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</si>
  <si>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</si>
  <si>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</si>
  <si>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</si>
  <si>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</si>
  <si>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</si>
  <si>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</si>
  <si>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</si>
  <si>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</si>
  <si>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</si>
  <si>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</si>
  <si>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</si>
  <si>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</si>
  <si>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</si>
  <si>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</si>
  <si>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</si>
  <si>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</si>
  <si>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</si>
  <si>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</si>
  <si>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</si>
  <si>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</si>
  <si>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</si>
  <si>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</si>
  <si>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</si>
  <si>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</si>
  <si>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</si>
  <si>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</si>
  <si>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</si>
  <si>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</si>
  <si>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</si>
  <si>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</si>
  <si>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</si>
  <si>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</si>
  <si>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</si>
  <si>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</si>
  <si>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</si>
  <si>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</si>
  <si>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</si>
  <si>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</si>
  <si>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</si>
  <si>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</si>
  <si>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</si>
  <si>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</si>
  <si>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</si>
  <si>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</si>
  <si>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</si>
  <si>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</si>
  <si>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</si>
  <si>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</si>
  <si>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</si>
  <si>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</si>
  <si>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</si>
  <si>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</si>
  <si>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</si>
  <si>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</si>
  <si>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</si>
  <si>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</si>
  <si>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</si>
  <si>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</si>
  <si>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</si>
  <si>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</si>
  <si>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</si>
  <si>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</si>
  <si>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</si>
  <si>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</si>
  <si>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</si>
  <si>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</si>
  <si>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</si>
  <si>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</si>
  <si>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</si>
  <si>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</si>
  <si>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</si>
  <si>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</si>
  <si>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</si>
  <si>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</si>
  <si>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</si>
  <si>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</si>
  <si>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</si>
  <si>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</si>
  <si>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</si>
  <si>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</si>
  <si>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</si>
  <si>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</si>
  <si>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</si>
  <si>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</si>
  <si>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</si>
  <si>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</si>
  <si>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</si>
  <si>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</si>
  <si>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</si>
  <si>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</si>
  <si>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</si>
  <si>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</si>
  <si>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</si>
  <si>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</si>
  <si>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</si>
  <si>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</si>
  <si>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</si>
  <si>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</si>
  <si>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</si>
  <si>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</si>
  <si>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</si>
  <si>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</si>
  <si>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</si>
  <si>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</si>
  <si>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</si>
  <si>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</si>
  <si>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</si>
  <si>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</si>
  <si>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</si>
  <si>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</si>
  <si>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</si>
  <si>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</si>
  <si>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</si>
  <si>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</si>
  <si>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</si>
  <si>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</si>
  <si>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</si>
  <si>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</si>
  <si>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</si>
  <si>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</si>
  <si>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</si>
  <si>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</si>
  <si>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</si>
  <si>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</si>
  <si>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</si>
  <si>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</si>
  <si>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</si>
  <si>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</si>
  <si>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</si>
  <si>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</si>
  <si>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</si>
  <si>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</si>
  <si>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</si>
  <si>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</si>
  <si>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</si>
  <si>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</si>
  <si>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</si>
  <si>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</si>
  <si>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</si>
  <si>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</si>
  <si>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</si>
  <si>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</si>
  <si>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</si>
  <si>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</si>
  <si>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</si>
  <si>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</si>
  <si>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</si>
  <si>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</si>
  <si>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</si>
  <si>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</si>
  <si>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</si>
  <si>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</si>
  <si>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</si>
  <si>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</si>
  <si>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</si>
  <si>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</si>
  <si>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</si>
  <si>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</si>
  <si>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</si>
  <si>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</si>
  <si>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</si>
  <si>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</si>
  <si>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</si>
  <si>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</si>
  <si>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</si>
  <si>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</si>
  <si>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</si>
  <si>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</si>
  <si>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</si>
  <si>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</si>
  <si>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</si>
  <si>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</si>
  <si>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</si>
  <si>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</si>
  <si>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</si>
  <si>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</si>
  <si>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</si>
  <si>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</si>
  <si>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</si>
  <si>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</si>
  <si>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</si>
  <si>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</si>
  <si>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</si>
  <si>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</si>
  <si>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</si>
  <si>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</si>
  <si>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</si>
  <si>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</si>
  <si>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</si>
  <si>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</si>
  <si>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</si>
  <si>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</si>
  <si>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</si>
  <si>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</si>
  <si>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</si>
  <si>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</si>
  <si>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</si>
  <si>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</si>
  <si>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</si>
  <si>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</si>
  <si>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</si>
  <si>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</si>
  <si>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</si>
  <si>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</si>
  <si>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</si>
  <si>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</si>
  <si>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</si>
  <si>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</si>
  <si>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</si>
  <si>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</si>
  <si>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</si>
  <si>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</si>
  <si>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</si>
  <si>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</si>
  <si>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</si>
  <si>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</si>
  <si>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</si>
  <si>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</si>
  <si>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</si>
  <si>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</si>
  <si>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</si>
  <si>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</si>
  <si>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</si>
  <si>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</si>
  <si>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</si>
  <si>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</si>
  <si>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</si>
  <si>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</si>
  <si>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</si>
  <si>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</si>
  <si>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</si>
  <si>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</si>
  <si>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</si>
  <si>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</si>
  <si>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</si>
  <si>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</si>
  <si>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</si>
  <si>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</si>
  <si>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</si>
  <si>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</si>
  <si>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</si>
  <si>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</si>
  <si>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</si>
  <si>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</si>
  <si>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</si>
  <si>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</si>
  <si>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</si>
  <si>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</si>
  <si>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</si>
  <si>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</si>
  <si>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</si>
  <si>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</si>
  <si>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</si>
  <si>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</si>
  <si>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</si>
  <si>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</si>
  <si>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</si>
  <si>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</si>
  <si>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</si>
  <si>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</si>
  <si>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</si>
  <si>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</si>
  <si>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</si>
  <si>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</si>
  <si>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</si>
  <si>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</si>
  <si>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</si>
  <si>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</si>
  <si>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</si>
  <si>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</si>
  <si>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</si>
  <si>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</si>
  <si>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</si>
  <si>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</si>
  <si>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</si>
  <si>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</si>
  <si>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</si>
  <si>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</si>
  <si>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</si>
  <si>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</si>
  <si>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</si>
  <si>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</si>
  <si>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</si>
  <si>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</si>
  <si>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</si>
  <si>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</si>
  <si>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</si>
  <si>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</si>
  <si>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</si>
  <si>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</si>
  <si>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</si>
  <si>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</si>
  <si>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</si>
  <si>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</si>
  <si>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</si>
  <si>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</si>
  <si>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</si>
  <si>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</si>
  <si>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</si>
  <si>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</si>
  <si>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</si>
  <si>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</si>
  <si>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</si>
  <si>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</si>
  <si>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</si>
  <si>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</si>
  <si>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</si>
  <si>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</si>
  <si>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</si>
  <si>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</si>
  <si>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</si>
  <si>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</si>
  <si>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</si>
  <si>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</si>
  <si>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</si>
  <si>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</si>
  <si>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</si>
  <si>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</si>
  <si>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</si>
  <si>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</si>
  <si>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</si>
  <si>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</si>
  <si>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</si>
  <si>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</si>
  <si>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</si>
  <si>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</si>
  <si>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</si>
  <si>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</si>
  <si>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</si>
  <si>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</si>
  <si>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</si>
  <si>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</si>
  <si>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</si>
  <si>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</si>
  <si>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</si>
  <si>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</si>
  <si>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</si>
  <si>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</si>
  <si>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</si>
  <si>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</si>
  <si>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</si>
  <si>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</si>
  <si>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</si>
  <si>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</si>
  <si>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</si>
  <si>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</si>
  <si>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</si>
  <si>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</si>
  <si>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</si>
  <si>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</si>
  <si>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</si>
  <si>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</si>
  <si>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</si>
  <si>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</si>
  <si>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</si>
  <si>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</si>
  <si>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</si>
  <si>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</si>
  <si>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</si>
  <si>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</si>
  <si>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</si>
  <si>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</si>
  <si>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</si>
  <si>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</si>
  <si>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</si>
  <si>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</si>
  <si>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</si>
  <si>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</si>
  <si>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</si>
  <si>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</si>
  <si>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</si>
  <si>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</si>
  <si>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</si>
  <si>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</si>
  <si>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</si>
  <si>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</si>
  <si>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</si>
  <si>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</si>
  <si>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</si>
  <si>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</si>
  <si>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</si>
  <si>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</si>
  <si>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</si>
  <si>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</si>
  <si>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</si>
  <si>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</si>
  <si>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</si>
  <si>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</si>
  <si>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</si>
  <si>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</si>
  <si>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</si>
  <si>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</si>
  <si>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</si>
  <si>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</si>
  <si>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</si>
  <si>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</si>
  <si>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</si>
  <si>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</si>
  <si>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</si>
  <si>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</si>
  <si>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</si>
  <si>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</si>
  <si>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</si>
  <si>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</si>
  <si>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</si>
  <si>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</si>
  <si>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</si>
  <si>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</si>
  <si>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</si>
  <si>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</si>
  <si>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</si>
  <si>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</si>
  <si>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</si>
  <si>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</si>
  <si>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</si>
  <si>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</si>
  <si>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</si>
  <si>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</si>
  <si>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</si>
  <si>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</si>
  <si>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</si>
  <si>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</si>
  <si>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</si>
  <si>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</si>
  <si>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</si>
  <si>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</si>
  <si>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</si>
  <si>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</si>
  <si>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</si>
  <si>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</si>
  <si>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</si>
  <si>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</si>
  <si>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</si>
  <si>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</si>
  <si>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</si>
  <si>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</si>
  <si>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</si>
  <si>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</si>
  <si>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</si>
  <si>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</si>
  <si>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</si>
  <si>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</si>
  <si>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</si>
  <si>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</si>
  <si>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</si>
  <si>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</si>
  <si>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</si>
  <si>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</si>
  <si>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</si>
  <si>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</si>
  <si>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</si>
  <si>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</si>
  <si>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</si>
  <si>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</si>
  <si>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</si>
  <si>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</si>
  <si>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</si>
  <si>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</si>
  <si>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</si>
  <si>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</si>
  <si>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</si>
  <si>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</si>
  <si>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</si>
  <si>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</si>
  <si>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</si>
  <si>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</si>
  <si>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</si>
  <si>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</si>
  <si>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</si>
  <si>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</si>
  <si>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</si>
  <si>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</si>
  <si>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</si>
  <si>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</si>
  <si>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</si>
  <si>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</si>
  <si>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</si>
  <si>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</si>
  <si>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</si>
  <si>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</si>
  <si>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</si>
  <si>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</si>
  <si>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</si>
  <si>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</si>
  <si>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</si>
  <si>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</si>
  <si>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</si>
  <si>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</si>
  <si>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</si>
  <si>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</si>
  <si>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</si>
  <si>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</si>
  <si>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</si>
  <si>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</si>
  <si>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</si>
  <si>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</si>
  <si>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</si>
  <si>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</si>
  <si>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</si>
  <si>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</si>
  <si>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</si>
  <si>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</si>
  <si>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</si>
  <si>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</si>
  <si>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</si>
  <si>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</si>
  <si>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</si>
  <si>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</si>
  <si>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</si>
  <si>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</si>
  <si>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</si>
  <si>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</si>
  <si>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</si>
  <si>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</si>
  <si>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</si>
  <si>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</si>
  <si>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</si>
  <si>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</si>
  <si>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</si>
  <si>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</si>
  <si>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</si>
  <si>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</si>
  <si>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</si>
  <si>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</si>
  <si>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</si>
  <si>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</si>
  <si>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</si>
  <si>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</si>
  <si>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</si>
  <si>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</si>
  <si>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</si>
  <si>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</si>
  <si>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</si>
  <si>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</si>
  <si>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</si>
  <si>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</si>
  <si>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</si>
  <si>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</si>
  <si>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</si>
  <si>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</si>
  <si>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</si>
  <si>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</si>
  <si>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</si>
  <si>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</si>
  <si>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</si>
  <si>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</si>
  <si>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</si>
  <si>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</si>
  <si>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</si>
  <si>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</si>
  <si>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</si>
  <si>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</si>
  <si>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</si>
  <si>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</si>
  <si>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</si>
  <si>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</si>
  <si>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</si>
  <si>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</si>
  <si>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</si>
  <si>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</si>
  <si>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</si>
  <si>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</si>
  <si>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</si>
  <si>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</si>
  <si>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</si>
  <si>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</si>
  <si>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</si>
  <si>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</si>
  <si>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</si>
  <si>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</si>
  <si>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</si>
  <si>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</si>
  <si>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</si>
  <si>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</si>
  <si>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</si>
  <si>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</si>
  <si>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</si>
  <si>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</si>
  <si>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</si>
  <si>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</si>
  <si>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</si>
  <si>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</si>
  <si>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</si>
  <si>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</si>
  <si>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</si>
  <si>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</si>
  <si>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</si>
  <si>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</si>
  <si>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</si>
  <si>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</si>
  <si>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</si>
  <si>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</si>
  <si>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</si>
  <si>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</si>
  <si>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</si>
  <si>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</si>
  <si>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</si>
  <si>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</si>
  <si>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</si>
  <si>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</si>
  <si>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</si>
  <si>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</si>
  <si>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</si>
  <si>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</si>
  <si>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</si>
  <si>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</si>
  <si>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</si>
  <si>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</si>
  <si>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</si>
  <si>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</si>
  <si>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</si>
  <si>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</si>
  <si>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</si>
  <si>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</si>
  <si>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</si>
  <si>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</si>
  <si>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</si>
  <si>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</si>
  <si>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</si>
  <si>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</si>
  <si>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</si>
  <si>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</si>
  <si>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</si>
  <si>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</si>
  <si>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</si>
  <si>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</si>
  <si>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</si>
  <si>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</si>
  <si>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</si>
  <si>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</si>
  <si>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</si>
  <si>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</si>
  <si>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</si>
  <si>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</si>
  <si>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</si>
  <si>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</si>
  <si>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</si>
  <si>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</si>
  <si>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</si>
  <si>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</si>
  <si>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</si>
  <si>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</si>
  <si>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</si>
  <si>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</si>
  <si>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</si>
  <si>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</si>
  <si>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</si>
  <si>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</si>
  <si>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</si>
  <si>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</si>
  <si>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</si>
  <si>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</si>
  <si>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</si>
  <si>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</si>
  <si>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</si>
  <si>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</si>
  <si>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</si>
  <si>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</si>
  <si>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</si>
  <si>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</si>
  <si>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</si>
  <si>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</si>
  <si>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</si>
  <si>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</si>
  <si>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</si>
  <si>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</si>
  <si>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</si>
  <si>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</si>
  <si>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</si>
  <si>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</si>
  <si>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</si>
  <si>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</si>
  <si>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</si>
  <si>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</si>
  <si>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</si>
  <si>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</si>
  <si>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</si>
  <si>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</si>
  <si>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</si>
  <si>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</si>
  <si>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</si>
  <si>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</si>
  <si>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</si>
  <si>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</si>
  <si>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</si>
  <si>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</si>
  <si>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</si>
  <si>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</si>
  <si>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</si>
  <si>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</si>
  <si>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</si>
  <si>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</si>
  <si>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</si>
  <si>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</si>
  <si>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</si>
  <si>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</si>
  <si>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</si>
  <si>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</si>
  <si>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</si>
  <si>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</si>
  <si>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</si>
  <si>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</si>
  <si>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</si>
  <si>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</si>
  <si>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</si>
  <si>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</si>
  <si>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</si>
  <si>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</si>
  <si>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</si>
  <si>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</si>
  <si>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</si>
  <si>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</si>
  <si>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</si>
  <si>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</si>
  <si>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</si>
  <si>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</si>
  <si>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</si>
  <si>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</si>
  <si>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</si>
  <si>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</si>
  <si>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</si>
  <si>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</si>
  <si>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</si>
  <si>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</si>
  <si>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</si>
  <si>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</si>
  <si>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</si>
  <si>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</si>
  <si>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</si>
  <si>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</si>
  <si>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</si>
  <si>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</si>
  <si>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</si>
  <si>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</si>
  <si>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</si>
  <si>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</si>
  <si>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</si>
  <si>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</si>
  <si>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</si>
  <si>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</si>
  <si>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</si>
  <si>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</si>
  <si>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</si>
  <si>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</si>
  <si>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</si>
  <si>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</si>
  <si>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</si>
  <si>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</si>
  <si>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</si>
  <si>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</si>
  <si>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</si>
  <si>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</si>
  <si>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</si>
  <si>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</si>
  <si>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</si>
  <si>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</si>
  <si>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</si>
  <si>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</si>
  <si>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</si>
  <si>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</si>
  <si>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</si>
  <si>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</si>
  <si>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</si>
  <si>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</si>
  <si>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</si>
  <si>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</si>
  <si>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</si>
  <si>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</si>
  <si>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</si>
  <si>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</si>
  <si>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</si>
  <si>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</si>
  <si>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</si>
  <si>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</si>
  <si>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</si>
  <si>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</si>
  <si>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</si>
  <si>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</si>
  <si>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</si>
  <si>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</si>
  <si>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</si>
  <si>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</si>
  <si>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</si>
  <si>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</si>
  <si>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</si>
  <si>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</si>
  <si>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</si>
  <si>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</si>
  <si>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</si>
  <si>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</si>
  <si>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</si>
  <si>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</si>
  <si>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</si>
  <si>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</si>
  <si>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</si>
  <si>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</si>
  <si>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</si>
  <si>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</si>
  <si>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</si>
  <si>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</si>
  <si>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</si>
  <si>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</si>
  <si>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</si>
  <si>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</si>
  <si>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</si>
  <si>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</si>
  <si>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</si>
  <si>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</si>
  <si>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</si>
  <si>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</si>
  <si>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</si>
  <si>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</si>
  <si>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</si>
  <si>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</si>
  <si>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</si>
  <si>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</si>
  <si>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</si>
  <si>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</si>
  <si>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</si>
  <si>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</si>
  <si>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</si>
  <si>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</si>
  <si>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</si>
  <si>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</si>
  <si>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</si>
  <si>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</si>
  <si>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</si>
  <si>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</si>
  <si>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</si>
  <si>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</si>
  <si>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</si>
  <si>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</si>
  <si>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</si>
  <si>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</si>
  <si>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</si>
  <si>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</si>
  <si>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</si>
  <si>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</si>
  <si>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</si>
  <si>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</si>
  <si>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</si>
  <si>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</si>
  <si>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</si>
  <si>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</si>
  <si>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</si>
  <si>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</si>
  <si>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</si>
  <si>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</si>
  <si>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</si>
  <si>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</si>
  <si>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</si>
  <si>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</si>
  <si>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</si>
  <si>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</si>
  <si>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</si>
  <si>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</si>
  <si>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</si>
  <si>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</si>
  <si>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</si>
  <si>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</si>
  <si>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</si>
  <si>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</si>
  <si>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</si>
  <si>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</si>
  <si>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</si>
  <si>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</si>
  <si>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</si>
  <si>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</si>
  <si>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</si>
  <si>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</si>
  <si>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</si>
  <si>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</si>
  <si>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</si>
  <si>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</si>
  <si>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</si>
  <si>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</si>
  <si>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</si>
  <si>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</si>
  <si>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</si>
  <si>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</si>
  <si>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</si>
  <si>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</si>
  <si>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</si>
  <si>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</si>
  <si>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</si>
  <si>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</si>
  <si>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</si>
  <si>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</si>
  <si>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</si>
  <si>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</si>
  <si>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</si>
  <si>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</si>
  <si>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</si>
  <si>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</si>
  <si>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</si>
  <si>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</si>
  <si>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</si>
  <si>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</si>
  <si>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</si>
  <si>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</si>
  <si>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</si>
  <si>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</si>
  <si>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</si>
  <si>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</si>
  <si>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</si>
  <si>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</si>
  <si>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</si>
  <si>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</si>
  <si>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</si>
  <si>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</si>
  <si>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</si>
  <si>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</si>
  <si>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</si>
  <si>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</si>
  <si>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</si>
  <si>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</si>
  <si>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</si>
  <si>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</si>
  <si>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</si>
  <si>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</si>
  <si>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</si>
  <si>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</si>
  <si>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</si>
  <si>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</si>
  <si>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</si>
  <si>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</si>
  <si>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</si>
  <si>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</si>
  <si>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</si>
  <si>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</si>
  <si>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</si>
  <si>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</si>
  <si>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</si>
  <si>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</si>
  <si>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</si>
  <si>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</si>
  <si>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</si>
  <si>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</si>
  <si>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</si>
  <si>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</si>
  <si>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</si>
  <si>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</si>
  <si>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</si>
  <si>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</si>
  <si>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</si>
  <si>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</si>
  <si>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</si>
  <si>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</si>
  <si>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</si>
  <si>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</si>
  <si>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</si>
  <si>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</si>
  <si>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</si>
  <si>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</si>
  <si>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</si>
  <si>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</si>
  <si>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</si>
  <si>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</si>
  <si>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</si>
  <si>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</si>
  <si>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</si>
  <si>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</si>
  <si>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</si>
  <si>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</si>
  <si>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</si>
  <si>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</si>
  <si>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</si>
  <si>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</si>
  <si>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</si>
  <si>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</si>
  <si>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</si>
  <si>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</si>
  <si>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</si>
  <si>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</si>
  <si>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</si>
  <si>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</si>
  <si>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</si>
  <si>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</si>
  <si>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</si>
  <si>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</si>
  <si>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</si>
  <si>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</si>
  <si>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</si>
  <si>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</si>
  <si>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</si>
  <si>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</si>
  <si>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</si>
  <si>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</si>
  <si>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</si>
  <si>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</si>
  <si>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</si>
  <si>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</si>
  <si>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</si>
  <si>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</si>
  <si>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</si>
  <si>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</si>
  <si>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</si>
  <si>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</si>
  <si>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</si>
  <si>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</si>
  <si>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</si>
  <si>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</si>
  <si>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</si>
  <si>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</si>
  <si>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</si>
  <si>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</si>
  <si>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</si>
  <si>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</si>
  <si>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</si>
  <si>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</si>
  <si>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</si>
  <si>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</si>
  <si>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</si>
  <si>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</si>
  <si>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</si>
  <si>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</si>
  <si>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</si>
  <si>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</si>
  <si>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</si>
  <si>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</si>
  <si>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</si>
  <si>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</si>
  <si>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</si>
  <si>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</si>
  <si>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</si>
  <si>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</si>
  <si>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</si>
  <si>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</si>
  <si>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</si>
  <si>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</si>
  <si>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</si>
  <si>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</si>
  <si>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</si>
  <si>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</si>
  <si>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</si>
  <si>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</si>
  <si>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</si>
  <si>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</si>
  <si>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</si>
  <si>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</si>
  <si>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</si>
  <si>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</si>
  <si>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</si>
  <si>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</si>
  <si>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</si>
  <si>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</si>
  <si>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</si>
  <si>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</si>
  <si>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</si>
  <si>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</si>
  <si>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</si>
  <si>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</si>
  <si>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</si>
  <si>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</si>
  <si>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</si>
  <si>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</si>
  <si>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</si>
  <si>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</si>
  <si>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</si>
  <si>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</si>
  <si>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</si>
  <si>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</si>
  <si>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</si>
  <si>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</si>
  <si>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</si>
  <si>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</si>
  <si>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</si>
  <si>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</si>
  <si>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</si>
  <si>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</si>
  <si>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</si>
  <si>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</si>
  <si>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</si>
  <si>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</si>
  <si>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</si>
  <si>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</si>
  <si>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</si>
  <si>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</si>
  <si>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</si>
  <si>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</si>
  <si>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</si>
  <si>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</si>
  <si>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</si>
  <si>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</si>
  <si>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</si>
  <si>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</si>
  <si>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</si>
  <si>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</si>
  <si>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</si>
  <si>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</si>
  <si>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</si>
  <si>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</si>
  <si>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</si>
  <si>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</si>
  <si>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</si>
  <si>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</si>
  <si>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</si>
  <si>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</si>
  <si>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</si>
  <si>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</si>
  <si>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</si>
  <si>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</si>
  <si>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</si>
  <si>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</si>
  <si>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</si>
  <si>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</si>
  <si>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</si>
  <si>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</si>
  <si>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</si>
  <si>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</si>
  <si>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</si>
  <si>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</si>
  <si>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</si>
  <si>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</si>
  <si>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</si>
  <si>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</si>
  <si>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</si>
  <si>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</si>
  <si>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</si>
  <si>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</si>
  <si>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</si>
  <si>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</si>
  <si>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</si>
  <si>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</si>
  <si>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</si>
  <si>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</si>
  <si>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</si>
  <si>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</si>
  <si>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</si>
  <si>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</si>
  <si>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</si>
  <si>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</si>
  <si>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</si>
  <si>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</si>
  <si>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</si>
  <si>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</si>
  <si>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</si>
  <si>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</si>
  <si>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</si>
  <si>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</si>
  <si>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</si>
  <si>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</si>
  <si>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</si>
  <si>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</si>
  <si>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</si>
  <si>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</si>
  <si>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</si>
  <si>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</si>
  <si>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</si>
  <si>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</si>
  <si>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</si>
  <si>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</si>
  <si>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</si>
  <si>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</si>
  <si>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</si>
  <si>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</si>
  <si>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</si>
  <si>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</si>
  <si>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</si>
  <si>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</si>
  <si>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</si>
  <si>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</si>
  <si>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</si>
  <si>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</si>
  <si>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</si>
  <si>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</si>
  <si>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</si>
  <si>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</si>
  <si>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</si>
  <si>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</si>
  <si>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</si>
  <si>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</si>
  <si>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</si>
  <si>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</si>
  <si>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</si>
  <si>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</si>
  <si>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</si>
  <si>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</si>
  <si>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</si>
  <si>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</si>
  <si>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</si>
  <si>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</si>
  <si>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</si>
  <si>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</si>
  <si>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</si>
  <si>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</si>
  <si>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</si>
  <si>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</si>
  <si>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</si>
  <si>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</si>
  <si>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</si>
  <si>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</si>
  <si>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</si>
  <si>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</si>
  <si>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</si>
  <si>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</si>
  <si>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</si>
  <si>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</si>
  <si>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</si>
  <si>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</si>
  <si>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</si>
  <si>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</si>
  <si>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</si>
  <si>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</si>
  <si>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</si>
  <si>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</si>
  <si>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</si>
  <si>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</si>
  <si>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</si>
  <si>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</si>
  <si>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</si>
  <si>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</si>
  <si>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</si>
  <si>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</si>
  <si>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</si>
  <si>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</si>
  <si>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</si>
  <si>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</si>
  <si>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</si>
  <si>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</si>
  <si>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</si>
  <si>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</si>
  <si>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</si>
  <si>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</si>
  <si>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</si>
  <si>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</si>
  <si>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</si>
  <si>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</si>
  <si>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</si>
  <si>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</si>
  <si>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</si>
  <si>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</si>
  <si>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</si>
  <si>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</si>
  <si>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</si>
  <si>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</si>
  <si>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</si>
  <si>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</si>
  <si>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</si>
  <si>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</si>
  <si>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</si>
  <si>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</si>
  <si>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</si>
  <si>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</si>
  <si>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</si>
  <si>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</si>
  <si>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</si>
  <si>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</si>
  <si>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</si>
  <si>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</si>
  <si>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</si>
  <si>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</si>
  <si>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</si>
  <si>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</si>
  <si>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</si>
  <si>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</si>
  <si>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</si>
  <si>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</si>
  <si>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</si>
  <si>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</si>
  <si>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</si>
  <si>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</si>
  <si>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</si>
  <si>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</si>
  <si>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</si>
  <si>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</si>
  <si>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</si>
  <si>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</si>
  <si>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</si>
  <si>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</si>
  <si>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</si>
  <si>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</si>
  <si>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</si>
  <si>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</si>
  <si>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</si>
  <si>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</si>
  <si>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</si>
  <si>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</si>
  <si>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</si>
  <si>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</si>
  <si>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</si>
  <si>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</si>
  <si>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</si>
  <si>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</si>
  <si>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</si>
  <si>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</si>
  <si>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</si>
  <si>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</si>
  <si>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</si>
  <si>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</si>
  <si>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</si>
  <si>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</si>
  <si>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</si>
  <si>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</si>
  <si>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</si>
  <si>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</si>
  <si>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</si>
  <si>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</si>
  <si>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</si>
  <si>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</si>
  <si>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</si>
  <si>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</si>
  <si>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</si>
  <si>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</si>
  <si>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</si>
  <si>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</si>
  <si>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</si>
  <si>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</si>
  <si>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</si>
  <si>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</si>
  <si>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</si>
  <si>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</si>
  <si>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</si>
  <si>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</si>
  <si>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</si>
  <si>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</si>
  <si>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</si>
  <si>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</si>
  <si>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</si>
  <si>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</si>
  <si>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</si>
  <si>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</si>
  <si>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</si>
  <si>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</si>
  <si>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</si>
  <si>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</si>
  <si>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</si>
  <si>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</si>
  <si>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</si>
  <si>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</si>
  <si>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</si>
  <si>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</si>
  <si>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</si>
  <si>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</si>
  <si>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</si>
  <si>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</si>
  <si>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</si>
  <si>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</si>
  <si>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</si>
  <si>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</si>
  <si>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</si>
  <si>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</si>
  <si>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</si>
  <si>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</si>
  <si>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</si>
  <si>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</si>
  <si>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</si>
  <si>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</si>
  <si>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</si>
  <si>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</si>
  <si>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</si>
  <si>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</si>
  <si>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</si>
  <si>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</si>
  <si>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</si>
  <si>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</si>
  <si>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</si>
  <si>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</si>
  <si>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</si>
  <si>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</si>
  <si>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</si>
  <si>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</si>
  <si>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</si>
  <si>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</si>
  <si>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</si>
  <si>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</si>
  <si>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</si>
  <si>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</si>
  <si>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</si>
  <si>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</si>
  <si>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</si>
  <si>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</si>
  <si>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</si>
  <si>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</si>
  <si>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</si>
  <si>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</si>
  <si>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</si>
  <si>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</si>
  <si>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</si>
  <si>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</si>
  <si>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</si>
  <si>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</si>
  <si>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</si>
  <si>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</si>
  <si>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</si>
  <si>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</si>
  <si>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</si>
  <si>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</si>
  <si>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</si>
  <si>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</si>
  <si>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</si>
  <si>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</si>
  <si>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</si>
  <si>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</si>
  <si>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</si>
  <si>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</si>
  <si>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</si>
  <si>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</si>
  <si>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</si>
  <si>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</si>
  <si>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</si>
  <si>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</si>
  <si>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</si>
  <si>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</si>
  <si>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</si>
  <si>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</si>
  <si>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</si>
  <si>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</si>
  <si>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</si>
  <si>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</si>
  <si>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</si>
  <si>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</si>
  <si>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</si>
  <si>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</si>
  <si>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</si>
  <si>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</si>
  <si>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</si>
  <si>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</si>
  <si>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</si>
  <si>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</si>
  <si>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</si>
  <si>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</si>
  <si>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</si>
  <si>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</si>
  <si>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</si>
  <si>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</si>
  <si>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</si>
  <si>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</si>
  <si>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</si>
  <si>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</si>
  <si>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</si>
  <si>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</si>
  <si>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</si>
  <si>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</si>
  <si>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</si>
  <si>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</si>
  <si>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</si>
  <si>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</si>
  <si>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</si>
  <si>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</si>
  <si>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</si>
  <si>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</si>
  <si>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</si>
  <si>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</si>
  <si>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</si>
  <si>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</si>
  <si>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</si>
  <si>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</si>
  <si>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</si>
  <si>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</si>
  <si>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</si>
  <si>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</si>
  <si>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</si>
  <si>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</si>
  <si>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</si>
  <si>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</si>
  <si>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</si>
  <si>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</si>
  <si>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</si>
  <si>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</si>
  <si>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</si>
  <si>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</si>
  <si>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</si>
  <si>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</si>
  <si>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</si>
  <si>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</si>
  <si>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</si>
  <si>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</si>
  <si>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</si>
  <si>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</si>
  <si>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</si>
  <si>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</si>
  <si>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</si>
  <si>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</si>
  <si>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</si>
  <si>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</si>
  <si>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</si>
  <si>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</si>
  <si>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</si>
  <si>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</si>
  <si>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</si>
  <si>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</si>
  <si>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</si>
  <si>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</si>
  <si>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</si>
  <si>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</si>
  <si>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</si>
  <si>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</si>
  <si>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</si>
  <si>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</si>
  <si>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</si>
  <si>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</si>
  <si>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</si>
  <si>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</si>
  <si>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</si>
  <si>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</si>
  <si>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</si>
  <si>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</si>
  <si>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</si>
  <si>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</si>
  <si>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</si>
  <si>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</si>
  <si>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</si>
  <si>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</si>
  <si>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</si>
  <si>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</si>
  <si>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</si>
  <si>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</si>
  <si>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</si>
  <si>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</si>
  <si>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</si>
  <si>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</si>
  <si>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</si>
  <si>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</si>
  <si>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</si>
  <si>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</si>
  <si>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</si>
  <si>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</si>
  <si>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</si>
  <si>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</si>
  <si>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</si>
  <si>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</si>
  <si>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</si>
  <si>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</si>
  <si>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</si>
  <si>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</si>
  <si>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</si>
  <si>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</si>
  <si>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</si>
  <si>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</si>
  <si>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</si>
  <si>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</si>
  <si>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</si>
  <si>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</si>
  <si>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</si>
  <si>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</si>
  <si>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</si>
  <si>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</si>
  <si>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</si>
  <si>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</si>
  <si>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</si>
  <si>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</si>
  <si>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</si>
  <si>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</si>
  <si>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</si>
  <si>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</si>
  <si>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</si>
  <si>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</si>
  <si>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</si>
  <si>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</si>
  <si>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</si>
  <si>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</si>
  <si>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</si>
  <si>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</si>
  <si>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</si>
  <si>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</si>
  <si>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</si>
  <si>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</si>
  <si>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</si>
  <si>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</si>
  <si>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</si>
  <si>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</si>
  <si>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</si>
  <si>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</si>
  <si>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</si>
  <si>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</si>
  <si>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</si>
  <si>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</si>
  <si>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</si>
  <si>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</si>
  <si>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</si>
  <si>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</si>
  <si>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</si>
  <si>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</si>
  <si>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</si>
  <si>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</si>
  <si>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</si>
  <si>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</si>
  <si>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</si>
  <si>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</si>
  <si>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</si>
  <si>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</si>
  <si>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</si>
  <si>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</si>
  <si>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</si>
  <si>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</si>
  <si>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</si>
  <si>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</si>
  <si>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</si>
  <si>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</si>
  <si>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</si>
  <si>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</si>
  <si>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</si>
  <si>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</si>
  <si>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</si>
  <si>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</si>
  <si>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</si>
  <si>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</si>
  <si>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</si>
  <si>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</si>
  <si>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</si>
  <si>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</si>
  <si>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</si>
  <si>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</si>
  <si>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</si>
  <si>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</si>
  <si>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</si>
  <si>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</si>
  <si>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</si>
  <si>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</si>
  <si>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</si>
  <si>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</si>
  <si>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</si>
  <si>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</si>
  <si>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</si>
  <si>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</si>
  <si>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</si>
  <si>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</si>
  <si>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</si>
  <si>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</si>
  <si>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</si>
  <si>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</si>
  <si>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</si>
  <si>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</si>
  <si>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</si>
  <si>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</si>
  <si>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</si>
  <si>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</si>
  <si>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</si>
  <si>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</si>
  <si>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</si>
  <si>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</si>
  <si>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</si>
  <si>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</si>
  <si>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</si>
  <si>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</si>
  <si>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</si>
  <si>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</si>
  <si>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</si>
  <si>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</si>
  <si>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</si>
  <si>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</si>
  <si>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</si>
  <si>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</si>
  <si>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</si>
  <si>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</si>
  <si>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</si>
  <si>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</si>
  <si>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</si>
  <si>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</si>
  <si>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</si>
  <si>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</si>
  <si>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</si>
  <si>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</si>
  <si>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</si>
  <si>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</si>
  <si>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</si>
  <si>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</si>
  <si>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</si>
  <si>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</si>
  <si>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</si>
  <si>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</si>
  <si>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</si>
  <si>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</si>
  <si>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</si>
  <si>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</si>
  <si>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</si>
  <si>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</si>
  <si>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</si>
  <si>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</si>
  <si>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</si>
  <si>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</si>
  <si>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</si>
  <si>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</si>
  <si>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</si>
  <si>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</si>
  <si>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</si>
  <si>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</si>
  <si>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</si>
  <si>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</si>
  <si>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</si>
  <si>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</si>
  <si>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</si>
  <si>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</si>
  <si>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</si>
  <si>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</si>
  <si>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</si>
  <si>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</si>
  <si>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</si>
  <si>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</si>
  <si>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</si>
  <si>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</si>
  <si>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</si>
  <si>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</si>
  <si>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</si>
  <si>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</si>
  <si>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</si>
  <si>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</si>
  <si>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</si>
  <si>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</si>
  <si>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</si>
  <si>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</si>
  <si>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</si>
  <si>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</si>
  <si>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</si>
  <si>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</si>
  <si>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</si>
  <si>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</si>
  <si>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</si>
  <si>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</si>
  <si>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</si>
  <si>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</si>
  <si>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</si>
  <si>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</si>
  <si>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</si>
  <si>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</si>
  <si>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</si>
  <si>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</si>
  <si>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</si>
  <si>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</si>
  <si>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</si>
  <si>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</si>
  <si>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</si>
  <si>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</si>
  <si>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</si>
  <si>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</si>
  <si>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</si>
  <si>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</si>
  <si>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</si>
  <si>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</si>
  <si>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</si>
  <si>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</si>
  <si>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</si>
  <si>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</si>
  <si>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</si>
  <si>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</si>
  <si>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</si>
  <si>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</si>
  <si>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</si>
  <si>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</si>
  <si>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</si>
  <si>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</si>
  <si>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</si>
  <si>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</si>
  <si>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</si>
  <si>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</si>
  <si>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</si>
  <si>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</si>
  <si>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</si>
  <si>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</si>
  <si>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</si>
  <si>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</si>
  <si>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</si>
  <si>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</si>
  <si>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</si>
  <si>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</si>
  <si>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</si>
  <si>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</si>
  <si>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</si>
  <si>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</si>
  <si>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</si>
  <si>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</si>
  <si>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</si>
  <si>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</si>
  <si>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</si>
  <si>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</si>
  <si>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</si>
  <si>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</si>
  <si>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</si>
  <si>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</si>
  <si>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</si>
  <si>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</si>
  <si>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</si>
  <si>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</si>
  <si>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</si>
  <si>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</si>
  <si>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</si>
  <si>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</si>
  <si>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</si>
  <si>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</si>
  <si>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</si>
  <si>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</si>
  <si>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</si>
  <si>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</si>
  <si>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</si>
  <si>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</si>
  <si>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</si>
  <si>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</si>
  <si>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</si>
  <si>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</si>
  <si>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</si>
  <si>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</si>
  <si>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</si>
  <si>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</si>
  <si>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</si>
  <si>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</si>
  <si>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</si>
  <si>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</si>
  <si>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</si>
  <si>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</si>
  <si>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</si>
  <si>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</si>
  <si>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</si>
  <si>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</si>
  <si>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</si>
  <si>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</si>
  <si>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</si>
  <si>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</si>
  <si>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</si>
  <si>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</si>
  <si>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</si>
  <si>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</si>
  <si>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</si>
  <si>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</si>
  <si>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</si>
  <si>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</si>
  <si>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</si>
  <si>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</si>
  <si>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</si>
  <si>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</si>
  <si>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</si>
  <si>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</si>
  <si>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</si>
  <si>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</si>
  <si>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</si>
  <si>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</si>
  <si>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</si>
  <si>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</si>
  <si>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</si>
  <si>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</si>
  <si>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</si>
  <si>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</si>
  <si>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</si>
  <si>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</si>
  <si>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</si>
  <si>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</si>
  <si>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</si>
  <si>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</si>
  <si>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</si>
  <si>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</si>
  <si>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</si>
  <si>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</si>
  <si>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</si>
  <si>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</si>
  <si>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</si>
  <si>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</si>
  <si>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</si>
  <si>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</si>
  <si>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</si>
  <si>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</si>
  <si>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</si>
  <si>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</si>
  <si>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</si>
  <si>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</si>
  <si>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</si>
  <si>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</si>
  <si>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</si>
  <si>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</si>
  <si>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</si>
  <si>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</si>
  <si>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</si>
  <si>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</si>
  <si>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</si>
  <si>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</si>
  <si>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</si>
  <si>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</si>
  <si>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</si>
  <si>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</si>
  <si>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</si>
  <si>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</si>
  <si>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</si>
  <si>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</si>
  <si>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</si>
  <si>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</si>
  <si>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</si>
  <si>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</si>
  <si>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</si>
  <si>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</si>
  <si>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</si>
  <si>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</si>
  <si>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</si>
  <si>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</si>
  <si>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</si>
  <si>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</si>
  <si>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</si>
  <si>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</si>
  <si>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</si>
  <si>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</si>
  <si>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</si>
  <si>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</si>
  <si>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</si>
  <si>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</si>
  <si>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</si>
  <si>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</si>
  <si>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</si>
  <si>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</si>
  <si>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</si>
  <si>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</si>
  <si>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</si>
  <si>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</si>
  <si>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</si>
  <si>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</si>
  <si>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</si>
  <si>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</si>
  <si>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</si>
  <si>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</si>
  <si>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</si>
  <si>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</si>
  <si>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</si>
  <si>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</si>
  <si>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</si>
  <si>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</si>
  <si>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</si>
  <si>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</si>
  <si>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</si>
  <si>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</si>
  <si>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</si>
  <si>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</si>
  <si>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</si>
  <si>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</si>
  <si>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</si>
  <si>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</si>
  <si>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</si>
  <si>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</si>
  <si>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</si>
  <si>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</si>
  <si>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</si>
  <si>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</si>
  <si>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</si>
  <si>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</si>
  <si>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</si>
  <si>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</si>
  <si>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</si>
  <si>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</si>
  <si>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</si>
  <si>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</si>
  <si>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</si>
  <si>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</si>
  <si>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</si>
  <si>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</si>
  <si>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</si>
  <si>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</si>
  <si>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</si>
  <si>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</si>
  <si>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</si>
  <si>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</si>
  <si>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</si>
  <si>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</si>
  <si>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</si>
  <si>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</si>
  <si>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</si>
  <si>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</si>
  <si>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</si>
  <si>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</si>
  <si>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</si>
  <si>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</si>
  <si>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</si>
  <si>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</si>
  <si>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</si>
  <si>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</si>
  <si>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</si>
  <si>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</si>
  <si>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</si>
  <si>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</si>
  <si>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</si>
  <si>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</si>
  <si>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</si>
  <si>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</si>
  <si>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</si>
  <si>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</si>
  <si>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</si>
  <si>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</si>
  <si>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</si>
  <si>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</si>
  <si>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</si>
  <si>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</si>
  <si>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</si>
  <si>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</si>
  <si>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</si>
  <si>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</si>
  <si>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</si>
  <si>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</si>
  <si>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</si>
  <si>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</si>
  <si>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</si>
  <si>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</si>
  <si>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</si>
  <si>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</si>
  <si>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</si>
  <si>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</si>
  <si>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</si>
  <si>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</si>
  <si>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</si>
  <si>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</si>
  <si>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</si>
  <si>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</si>
  <si>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</si>
  <si>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</si>
  <si>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</si>
  <si>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</si>
  <si>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</si>
  <si>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</si>
  <si>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</si>
  <si>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</si>
  <si>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</si>
  <si>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</si>
  <si>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</si>
  <si>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</si>
  <si>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</si>
  <si>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</si>
  <si>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</si>
  <si>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</si>
  <si>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</si>
  <si>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</si>
  <si>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</si>
  <si>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</si>
  <si>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</si>
  <si>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</si>
  <si>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</si>
  <si>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</si>
  <si>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</si>
  <si>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</si>
  <si>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</si>
  <si>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</si>
  <si>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</si>
  <si>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</si>
  <si>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</si>
  <si>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</si>
  <si>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</si>
  <si>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</si>
  <si>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</si>
  <si>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</si>
  <si>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</si>
  <si>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</si>
  <si>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</si>
  <si>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</si>
  <si>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</si>
  <si>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</si>
  <si>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</si>
  <si>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</si>
  <si>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</si>
  <si>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</si>
  <si>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</si>
  <si>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</si>
  <si>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</si>
  <si>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</si>
  <si>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</si>
  <si>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</si>
  <si>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</si>
  <si>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</si>
  <si>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</si>
  <si>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</si>
  <si>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</si>
  <si>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</si>
  <si>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</si>
  <si>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</si>
  <si>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</si>
  <si>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</si>
  <si>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</si>
  <si>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</si>
  <si>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</si>
  <si>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</si>
  <si>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</si>
  <si>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</si>
  <si>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</si>
  <si>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</si>
  <si>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</si>
  <si>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</si>
  <si>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</si>
  <si>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</si>
  <si>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</si>
  <si>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</si>
  <si>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</si>
  <si>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</si>
  <si>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</si>
  <si>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</si>
  <si>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</si>
  <si>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</si>
  <si>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</si>
  <si>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</si>
  <si>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</si>
  <si>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</si>
  <si>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</si>
  <si>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</si>
  <si>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</si>
  <si>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</si>
  <si>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</si>
  <si>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</si>
  <si>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</si>
  <si>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</si>
  <si>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</si>
  <si>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</si>
  <si>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</si>
  <si>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</si>
  <si>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</si>
  <si>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</si>
  <si>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</si>
  <si>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</si>
  <si>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</si>
  <si>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</si>
  <si>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</si>
  <si>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</si>
  <si>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</si>
  <si>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</si>
  <si>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</si>
  <si>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</si>
  <si>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</si>
  <si>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</si>
  <si>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</si>
  <si>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</si>
  <si>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</si>
  <si>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</si>
  <si>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</si>
  <si>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</si>
  <si>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</si>
  <si>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</si>
  <si>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</si>
  <si>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</si>
  <si>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</si>
  <si>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</si>
  <si>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</si>
  <si>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</si>
  <si>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</si>
  <si>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</si>
  <si>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</si>
  <si>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</si>
  <si>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</si>
  <si>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</si>
  <si>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</si>
  <si>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</si>
  <si>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</si>
  <si>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</si>
  <si>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</si>
  <si>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</si>
  <si>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</si>
  <si>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</si>
  <si>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</si>
  <si>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</si>
  <si>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</si>
  <si>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</si>
  <si>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</si>
  <si>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</si>
  <si>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</si>
  <si>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</si>
  <si>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</si>
  <si>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</si>
  <si>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</si>
  <si>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</si>
  <si>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</si>
  <si>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</si>
  <si>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</si>
  <si>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</si>
  <si>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</si>
  <si>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</si>
  <si>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</si>
  <si>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</si>
  <si>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</si>
  <si>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</si>
  <si>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</si>
  <si>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</si>
  <si>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</si>
  <si>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</si>
  <si>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</si>
  <si>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</si>
  <si>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</si>
  <si>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</si>
  <si>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</si>
  <si>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</si>
  <si>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</si>
  <si>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</si>
  <si>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</si>
  <si>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</si>
  <si>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</si>
  <si>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</si>
  <si>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</si>
  <si>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</si>
  <si>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</si>
  <si>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</si>
  <si>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</si>
  <si>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</si>
  <si>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</si>
  <si>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</si>
  <si>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</si>
  <si>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</si>
  <si>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</si>
  <si>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</si>
  <si>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</si>
  <si>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</si>
  <si>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</si>
  <si>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</si>
  <si>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</si>
  <si>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</si>
  <si>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</si>
  <si>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</si>
  <si>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</si>
  <si>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</si>
  <si>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</si>
  <si>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</si>
  <si>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</si>
  <si>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</si>
  <si>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</si>
  <si>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</si>
  <si>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</si>
  <si>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</si>
  <si>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</si>
  <si>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</si>
  <si>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</si>
  <si>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</si>
  <si>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</si>
  <si>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</si>
  <si>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</si>
  <si>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</si>
  <si>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</si>
  <si>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</si>
  <si>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</si>
  <si>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</si>
  <si>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</si>
  <si>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</si>
  <si>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</si>
  <si>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</si>
  <si>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</si>
  <si>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</si>
  <si>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</si>
  <si>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</si>
  <si>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</si>
  <si>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</si>
  <si>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</si>
  <si>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</si>
  <si>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</si>
  <si>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</si>
  <si>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</si>
  <si>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</si>
  <si>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</si>
  <si>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</si>
  <si>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</si>
  <si>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</si>
  <si>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</si>
  <si>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</si>
  <si>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</si>
  <si>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</si>
  <si>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</si>
  <si>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</si>
  <si>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</si>
  <si>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</si>
  <si>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</si>
  <si>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</si>
  <si>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</si>
  <si>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</si>
  <si>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</si>
  <si>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</si>
  <si>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</si>
  <si>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</si>
  <si>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</si>
  <si>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</si>
  <si>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</si>
  <si>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</si>
  <si>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</si>
  <si>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</si>
  <si>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</si>
  <si>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</si>
  <si>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</si>
  <si>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</si>
  <si>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</si>
  <si>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</si>
  <si>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</si>
  <si>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</si>
  <si>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</si>
  <si>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</si>
  <si>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</si>
  <si>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</si>
  <si>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</si>
  <si>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</si>
  <si>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</si>
  <si>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</si>
  <si>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</si>
  <si>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</si>
  <si>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</si>
  <si>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</si>
  <si>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</si>
  <si>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</si>
  <si>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</si>
  <si>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</si>
  <si>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</si>
  <si>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</si>
  <si>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</si>
  <si>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</si>
  <si>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</si>
  <si>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</si>
  <si>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</si>
  <si>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</si>
  <si>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</si>
  <si>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</si>
  <si>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</si>
  <si>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</si>
  <si>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</si>
  <si>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</si>
  <si>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</si>
  <si>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</si>
  <si>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</si>
  <si>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</si>
  <si>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</si>
  <si>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</si>
  <si>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</si>
  <si>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</si>
  <si>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</si>
  <si>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</si>
  <si>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</si>
  <si>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</si>
  <si>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</si>
  <si>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</si>
  <si>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</si>
  <si>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</si>
  <si>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</si>
  <si>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</si>
  <si>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</si>
  <si>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</si>
  <si>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</si>
  <si>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</si>
  <si>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</si>
  <si>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</si>
  <si>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</si>
  <si>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</si>
  <si>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</si>
  <si>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</si>
  <si>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</si>
  <si>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</si>
  <si>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</si>
  <si>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</si>
  <si>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</si>
  <si>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</si>
  <si>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</si>
  <si>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</si>
  <si>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</si>
  <si>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</si>
  <si>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</si>
  <si>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</si>
  <si>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</si>
  <si>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</si>
  <si>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</si>
  <si>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</si>
  <si>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</si>
  <si>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</si>
  <si>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</si>
  <si>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</si>
  <si>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</si>
  <si>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</si>
  <si>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</si>
  <si>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</si>
  <si>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</si>
  <si>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</si>
  <si>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</si>
  <si>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</si>
  <si>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</si>
  <si>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</si>
  <si>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</si>
  <si>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</si>
  <si>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</si>
  <si>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</si>
  <si>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</si>
  <si>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</si>
  <si>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</si>
  <si>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</si>
  <si>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</si>
  <si>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</si>
  <si>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</si>
  <si>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</si>
  <si>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</si>
  <si>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</si>
  <si>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</si>
  <si>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</si>
  <si>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</si>
  <si>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</si>
  <si>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</si>
  <si>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</si>
  <si>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</si>
  <si>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</si>
  <si>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</si>
  <si>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</si>
  <si>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</si>
  <si>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</si>
  <si>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</si>
  <si>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</si>
  <si>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</si>
  <si>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</si>
  <si>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</si>
  <si>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</si>
  <si>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</si>
  <si>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</si>
  <si>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</si>
  <si>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</si>
  <si>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</si>
  <si>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</si>
  <si>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</si>
  <si>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</si>
  <si>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</si>
  <si>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</si>
  <si>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</si>
  <si>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</si>
  <si>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</si>
  <si>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</si>
  <si>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</si>
  <si>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</si>
  <si>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</si>
  <si>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</si>
  <si>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</si>
  <si>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</si>
  <si>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</si>
  <si>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</si>
  <si>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</si>
  <si>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</si>
  <si>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</si>
  <si>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</si>
  <si>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</si>
  <si>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</si>
  <si>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</si>
  <si>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</si>
  <si>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</si>
  <si>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</si>
  <si>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</si>
  <si>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</si>
  <si>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</si>
  <si>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</si>
  <si>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</si>
  <si>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</si>
  <si>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</si>
  <si>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</si>
  <si>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</si>
  <si>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</si>
  <si>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</si>
  <si>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</si>
  <si>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</si>
  <si>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</si>
  <si>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</si>
  <si>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</si>
  <si>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</si>
  <si>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</si>
  <si>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</si>
  <si>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</si>
  <si>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</si>
  <si>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</si>
  <si>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</si>
  <si>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</si>
  <si>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</si>
  <si>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</si>
  <si>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</si>
  <si>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</si>
  <si>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</si>
  <si>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</si>
  <si>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</si>
  <si>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</si>
  <si>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</si>
  <si>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</si>
  <si>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</si>
  <si>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</si>
  <si>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</si>
  <si>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</si>
  <si>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</si>
  <si>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</si>
  <si>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</si>
  <si>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</si>
  <si>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</si>
  <si>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</si>
  <si>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</si>
  <si>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</si>
  <si>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</si>
  <si>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</si>
  <si>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</si>
  <si>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</si>
  <si>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</si>
  <si>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</si>
  <si>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</si>
  <si>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</si>
  <si>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</si>
  <si>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</si>
  <si>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</si>
  <si>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</si>
  <si>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</si>
  <si>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</si>
  <si>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</si>
  <si>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</si>
  <si>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</si>
  <si>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</si>
  <si>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</si>
  <si>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</si>
  <si>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</si>
  <si>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</si>
  <si>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</si>
  <si>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</si>
  <si>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</si>
  <si>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</si>
  <si>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</si>
  <si>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</si>
  <si>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</si>
  <si>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</si>
  <si>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</si>
  <si>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</si>
  <si>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</si>
  <si>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</si>
  <si>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</si>
  <si>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</si>
  <si>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</si>
  <si>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</si>
  <si>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</si>
  <si>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</si>
  <si>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</si>
  <si>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</si>
  <si>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</si>
  <si>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</si>
  <si>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</si>
  <si>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</si>
  <si>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</si>
  <si>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</si>
  <si>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</si>
  <si>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</si>
  <si>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</si>
  <si>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</si>
  <si>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</si>
  <si>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</si>
  <si>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</si>
  <si>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</si>
  <si>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</si>
  <si>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</si>
  <si>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</si>
  <si>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</si>
  <si>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</si>
  <si>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</si>
  <si>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</si>
  <si>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</si>
  <si>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</si>
  <si>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</si>
  <si>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</si>
  <si>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</si>
  <si>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</si>
  <si>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</si>
  <si>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</si>
  <si>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</si>
  <si>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</si>
  <si>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</si>
  <si>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</si>
  <si>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</si>
  <si>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</si>
  <si>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</si>
  <si>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</si>
  <si>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</si>
  <si>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</si>
  <si>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</si>
  <si>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</si>
  <si>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</si>
  <si>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</si>
  <si>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</si>
  <si>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</si>
  <si>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</si>
  <si>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</si>
  <si>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</si>
  <si>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</si>
  <si>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</si>
  <si>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</si>
  <si>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</si>
  <si>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</si>
  <si>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</si>
  <si>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</si>
  <si>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</si>
  <si>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</si>
  <si>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</si>
  <si>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</si>
  <si>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</si>
  <si>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</si>
  <si>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</si>
  <si>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</si>
  <si>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</si>
  <si>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</si>
  <si>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</si>
  <si>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</si>
  <si>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</si>
  <si>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</si>
  <si>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</si>
  <si>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</si>
  <si>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</si>
  <si>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</si>
  <si>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</si>
  <si>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</si>
  <si>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</si>
  <si>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</si>
  <si>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</si>
  <si>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</si>
  <si>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</si>
  <si>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</si>
  <si>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</si>
  <si>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</si>
  <si>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</si>
  <si>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</si>
  <si>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</si>
  <si>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</si>
  <si>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</si>
  <si>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</si>
  <si>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</si>
  <si>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</si>
  <si>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</si>
  <si>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</si>
  <si>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</si>
  <si>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</si>
  <si>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</si>
  <si>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</si>
  <si>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</si>
  <si>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</si>
  <si>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</si>
  <si>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</si>
  <si>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</si>
  <si>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</si>
  <si>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</si>
  <si>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</si>
  <si>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</si>
  <si>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</si>
  <si>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</si>
  <si>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</si>
  <si>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</si>
  <si>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</si>
  <si>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</si>
  <si>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</si>
  <si>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</si>
  <si>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</si>
  <si>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</si>
  <si>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</si>
  <si>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</si>
  <si>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</si>
  <si>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</si>
  <si>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</si>
  <si>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</si>
  <si>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</si>
  <si>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</si>
  <si>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</si>
  <si>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</si>
  <si>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</si>
  <si>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</si>
  <si>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</si>
  <si>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</si>
  <si>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</si>
  <si>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</si>
  <si>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</si>
  <si>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</si>
  <si>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</si>
  <si>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</si>
  <si>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</si>
  <si>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</si>
  <si>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</si>
  <si>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</si>
  <si>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</si>
  <si>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</si>
  <si>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</si>
  <si>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</si>
  <si>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</si>
  <si>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</si>
  <si>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</si>
  <si>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</si>
  <si>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</si>
  <si>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</si>
  <si>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</si>
  <si>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</si>
  <si>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</si>
  <si>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</si>
  <si>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</si>
  <si>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</si>
  <si>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</si>
  <si>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</si>
  <si>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</si>
  <si>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</si>
  <si>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</si>
  <si>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</si>
  <si>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</si>
  <si>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</si>
  <si>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</si>
  <si>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</si>
  <si>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</si>
  <si>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</si>
  <si>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</si>
  <si>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</si>
  <si>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</si>
  <si>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</si>
  <si>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</si>
  <si>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</si>
  <si>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</si>
  <si>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</si>
  <si>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</si>
  <si>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</si>
  <si>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</si>
  <si>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</si>
  <si>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</si>
  <si>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</si>
  <si>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</si>
  <si>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</si>
  <si>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</si>
  <si>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</si>
  <si>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</si>
  <si>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</si>
  <si>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</si>
  <si>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</si>
  <si>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</si>
  <si>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</si>
  <si>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</si>
  <si>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</si>
  <si>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</si>
  <si>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</si>
  <si>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</si>
  <si>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</si>
  <si>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</si>
  <si>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</si>
  <si>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</si>
  <si>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</si>
  <si>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</si>
  <si>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</si>
  <si>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</si>
  <si>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</si>
  <si>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</si>
  <si>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</si>
  <si>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</si>
  <si>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</si>
  <si>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</si>
  <si>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</si>
  <si>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</si>
  <si>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</si>
  <si>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</si>
  <si>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</si>
  <si>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</si>
  <si>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</si>
  <si>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</si>
  <si>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</si>
  <si>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</si>
  <si>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</si>
  <si>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</si>
  <si>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</si>
  <si>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</si>
  <si>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</si>
  <si>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</si>
  <si>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</si>
  <si>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</si>
  <si>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</si>
  <si>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</si>
  <si>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</si>
  <si>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</si>
  <si>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</si>
  <si>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</si>
  <si>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</si>
  <si>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</si>
  <si>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</si>
  <si>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</si>
  <si>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</si>
  <si>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</si>
  <si>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</si>
  <si>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</si>
  <si>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</si>
  <si>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</si>
  <si>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</si>
  <si>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</si>
  <si>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</si>
  <si>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</si>
  <si>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</si>
  <si>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</si>
  <si>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</si>
  <si>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</si>
  <si>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</si>
  <si>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</si>
  <si>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</si>
  <si>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</si>
  <si>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</si>
  <si>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</si>
  <si>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</si>
  <si>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</si>
  <si>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</si>
  <si>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</si>
  <si>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</si>
  <si>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</si>
  <si>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</si>
  <si>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</si>
  <si>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</si>
  <si>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</si>
  <si>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</si>
  <si>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</si>
  <si>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</si>
  <si>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</si>
  <si>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</si>
  <si>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</si>
  <si>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</si>
  <si>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</si>
  <si>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</si>
  <si>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</si>
  <si>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</si>
  <si>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</si>
  <si>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</si>
  <si>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</si>
  <si>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</si>
  <si>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</si>
  <si>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</si>
  <si>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</si>
  <si>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</si>
  <si>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</si>
  <si>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</si>
  <si>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</si>
  <si>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</si>
  <si>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</si>
  <si>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</si>
  <si>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</si>
  <si>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</si>
  <si>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</si>
  <si>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</si>
  <si>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</si>
  <si>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</si>
  <si>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</si>
  <si>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</si>
  <si>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</si>
  <si>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</si>
  <si>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</si>
  <si>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</si>
  <si>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</si>
  <si>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</si>
  <si>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</si>
  <si>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</si>
  <si>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</si>
  <si>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</si>
  <si>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</si>
  <si>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</si>
  <si>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</si>
  <si>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</si>
  <si>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</si>
  <si>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</si>
  <si>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</si>
  <si>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</si>
  <si>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</si>
  <si>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</si>
  <si>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</si>
  <si>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</si>
  <si>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</si>
  <si>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</si>
  <si>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</si>
  <si>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</si>
  <si>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</si>
  <si>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</si>
  <si>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</si>
  <si>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</si>
  <si>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</si>
  <si>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</si>
  <si>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</si>
  <si>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</si>
  <si>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</si>
  <si>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</si>
  <si>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</si>
  <si>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</si>
  <si>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</si>
  <si>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</si>
  <si>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</si>
  <si>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</si>
  <si>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</si>
  <si>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</si>
  <si>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</si>
  <si>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</si>
  <si>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</si>
  <si>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</si>
  <si>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</si>
  <si>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</si>
  <si>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</si>
  <si>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</si>
  <si>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</si>
  <si>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</si>
  <si>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</si>
  <si>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</si>
  <si>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</si>
  <si>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</si>
  <si>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</si>
  <si>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</si>
  <si>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</si>
  <si>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</si>
  <si>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</si>
  <si>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</si>
  <si>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</si>
  <si>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</si>
  <si>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</si>
  <si>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</si>
  <si>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</si>
  <si>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</si>
  <si>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</si>
  <si>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</si>
  <si>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</si>
  <si>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</si>
  <si>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</si>
  <si>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</si>
  <si>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</si>
  <si>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</si>
  <si>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</si>
  <si>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</si>
  <si>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</si>
  <si>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</si>
  <si>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</si>
  <si>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</si>
  <si>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</si>
  <si>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</si>
  <si>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</si>
  <si>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</si>
  <si>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</si>
  <si>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</si>
  <si>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</si>
  <si>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</si>
  <si>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</si>
  <si>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</si>
  <si>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</si>
  <si>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</si>
  <si>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</si>
  <si>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</si>
  <si>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</si>
  <si>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</si>
  <si>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</si>
  <si>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</si>
  <si>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</si>
  <si>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</si>
  <si>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</si>
  <si>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</si>
  <si>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</si>
  <si>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</si>
  <si>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</si>
  <si>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</si>
  <si>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</si>
  <si>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</si>
  <si>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</si>
  <si>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</si>
  <si>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</si>
  <si>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</si>
  <si>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</si>
  <si>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</si>
  <si>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</si>
  <si>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</si>
  <si>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</si>
  <si>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</si>
  <si>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</si>
  <si>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</si>
  <si>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</si>
  <si>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</si>
  <si>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</si>
  <si>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</si>
  <si>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</si>
  <si>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</si>
  <si>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</si>
  <si>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</si>
  <si>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</si>
  <si>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</si>
  <si>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</si>
  <si>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</si>
  <si>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</si>
  <si>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</si>
  <si>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</si>
  <si>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</si>
  <si>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</si>
  <si>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</si>
  <si>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</si>
  <si>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</si>
  <si>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</si>
  <si>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</si>
  <si>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</si>
  <si>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</si>
  <si>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</si>
  <si>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</si>
  <si>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</si>
  <si>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</si>
  <si>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</si>
  <si>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</si>
  <si>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</si>
  <si>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</si>
  <si>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</si>
  <si>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</si>
  <si>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</si>
  <si>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</si>
  <si>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</si>
  <si>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</si>
  <si>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</si>
  <si>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</si>
  <si>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</si>
  <si>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</si>
  <si>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</si>
  <si>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</si>
  <si>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</si>
  <si>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</si>
  <si>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</si>
  <si>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</si>
  <si>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</si>
  <si>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</si>
  <si>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</si>
  <si>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</si>
  <si>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</si>
  <si>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</si>
  <si>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</si>
  <si>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</si>
  <si>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</si>
  <si>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</si>
  <si>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</si>
  <si>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</si>
  <si>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</si>
  <si>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</si>
  <si>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</si>
  <si>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</si>
  <si>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</si>
  <si>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</si>
  <si>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</si>
  <si>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</si>
  <si>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</si>
  <si>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</si>
  <si>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</si>
  <si>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</si>
  <si>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</si>
  <si>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</si>
  <si>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</si>
  <si>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</si>
  <si>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</si>
  <si>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</si>
  <si>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</si>
  <si>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</si>
  <si>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</si>
  <si>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</si>
  <si>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</si>
  <si>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</si>
  <si>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</si>
  <si>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</si>
  <si>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</si>
  <si>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</si>
  <si>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</si>
  <si>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</si>
  <si>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</si>
  <si>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</si>
  <si>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</si>
  <si>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</si>
  <si>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</si>
  <si>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</si>
  <si>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</si>
  <si>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</si>
  <si>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</si>
  <si>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</si>
  <si>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</si>
  <si>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</si>
  <si>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</si>
  <si>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</si>
  <si>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</si>
  <si>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</si>
  <si>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</si>
  <si>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</si>
  <si>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</si>
  <si>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</si>
  <si>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</si>
  <si>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</si>
  <si>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</si>
  <si>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</si>
  <si>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</si>
  <si>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</si>
  <si>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</si>
  <si>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</si>
  <si>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</si>
  <si>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</si>
  <si>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</si>
  <si>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</si>
  <si>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</si>
  <si>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</si>
  <si>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</si>
  <si>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</si>
  <si>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</si>
  <si>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</si>
  <si>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</si>
  <si>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</si>
  <si>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</si>
  <si>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</si>
  <si>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</si>
  <si>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</si>
  <si>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</si>
  <si>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</si>
  <si>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</si>
  <si>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</si>
  <si>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</si>
  <si>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</si>
  <si>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</si>
  <si>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</si>
  <si>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</si>
  <si>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</si>
  <si>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</si>
  <si>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</si>
  <si>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</si>
  <si>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</si>
  <si>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</si>
  <si>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</si>
  <si>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</si>
  <si>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</si>
  <si>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</si>
  <si>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</si>
  <si>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</si>
  <si>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</si>
  <si>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</si>
  <si>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</si>
  <si>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</si>
  <si>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</si>
  <si>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</si>
  <si>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</si>
  <si>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</si>
  <si>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</si>
  <si>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</si>
  <si>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</si>
  <si>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</si>
  <si>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</si>
  <si>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</si>
  <si>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</si>
  <si>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</si>
  <si>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</si>
  <si>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</si>
  <si>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</si>
  <si>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</si>
  <si>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</si>
  <si>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</si>
  <si>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</si>
  <si>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</si>
  <si>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</si>
  <si>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</si>
  <si>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</si>
  <si>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</si>
  <si>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</si>
  <si>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</si>
  <si>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</si>
  <si>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</si>
  <si>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</si>
  <si>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</si>
  <si>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</si>
  <si>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</si>
  <si>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</si>
  <si>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</si>
  <si>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</si>
  <si>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</si>
  <si>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</si>
  <si>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</si>
  <si>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</si>
  <si>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</si>
  <si>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</si>
  <si>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</si>
  <si>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</si>
  <si>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</si>
  <si>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</si>
  <si>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</si>
  <si>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</si>
  <si>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</si>
  <si>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</si>
  <si>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</si>
  <si>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</si>
  <si>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</si>
  <si>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</si>
  <si>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</si>
  <si>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</si>
  <si>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</si>
  <si>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</si>
  <si>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</si>
  <si>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</si>
  <si>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</si>
  <si>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</si>
  <si>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</si>
  <si>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</si>
  <si>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</si>
  <si>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</si>
  <si>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</si>
  <si>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</si>
  <si>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</si>
  <si>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</si>
  <si>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</si>
  <si>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</si>
  <si>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</si>
  <si>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</si>
  <si>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</si>
  <si>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</si>
  <si>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</si>
  <si>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</si>
  <si>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</si>
  <si>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</si>
  <si>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</si>
  <si>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</si>
  <si>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</si>
  <si>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</si>
  <si>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</si>
  <si>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</si>
  <si>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</si>
  <si>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</si>
  <si>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</si>
  <si>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</si>
  <si>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</si>
  <si>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</si>
  <si>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</si>
  <si>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</si>
  <si>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</si>
  <si>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</si>
  <si>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</si>
  <si>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</si>
  <si>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</si>
  <si>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</si>
  <si>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</si>
  <si>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</si>
  <si>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</si>
  <si>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</si>
  <si>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</si>
  <si>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</si>
  <si>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</si>
  <si>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</si>
  <si>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</si>
  <si>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</si>
  <si>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</si>
  <si>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</si>
  <si>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</si>
  <si>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</si>
  <si>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</si>
  <si>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</si>
  <si>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</si>
  <si>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</si>
  <si>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</si>
  <si>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</si>
  <si>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</si>
  <si>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</si>
  <si>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</si>
  <si>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</si>
  <si>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</si>
  <si>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</si>
  <si>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</si>
  <si>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</si>
  <si>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</si>
  <si>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</si>
  <si>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</si>
  <si>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</si>
  <si>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</si>
  <si>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</si>
  <si>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</si>
  <si>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</si>
  <si>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</si>
  <si>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</si>
  <si>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</si>
  <si>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</si>
  <si>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</si>
  <si>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</si>
  <si>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</si>
  <si>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</si>
  <si>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</si>
  <si>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</si>
  <si>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</si>
  <si>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</si>
  <si>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</si>
  <si>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</si>
  <si>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</si>
  <si>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</si>
  <si>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</si>
  <si>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</si>
  <si>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</si>
  <si>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</si>
  <si>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</si>
  <si>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</si>
  <si>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</si>
  <si>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</si>
  <si>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</si>
  <si>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</si>
  <si>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</si>
  <si>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</si>
  <si>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</si>
  <si>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</si>
  <si>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</si>
  <si>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</si>
  <si>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</si>
  <si>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</si>
  <si>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</si>
  <si>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</si>
  <si>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</si>
  <si>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</si>
  <si>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</si>
  <si>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</si>
  <si>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</si>
  <si>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</si>
  <si>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</si>
  <si>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</si>
  <si>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</si>
  <si>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</si>
  <si>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</si>
  <si>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</si>
  <si>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</si>
  <si>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</si>
  <si>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</si>
  <si>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</si>
  <si>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</si>
  <si>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</si>
  <si>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</si>
  <si>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</si>
  <si>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</si>
  <si>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</si>
  <si>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</si>
  <si>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</si>
  <si>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</si>
  <si>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</si>
  <si>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</si>
  <si>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</si>
  <si>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</si>
  <si>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</si>
  <si>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</si>
  <si>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</si>
  <si>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</si>
  <si>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</si>
  <si>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</si>
  <si>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</si>
  <si>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</si>
  <si>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</si>
  <si>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</si>
  <si>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</si>
  <si>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</si>
  <si>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</si>
  <si>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</si>
  <si>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</si>
  <si>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</si>
  <si>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</si>
  <si>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</si>
  <si>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</si>
  <si>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</si>
  <si>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</si>
  <si>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</si>
  <si>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</si>
  <si>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</si>
  <si>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</si>
  <si>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</si>
  <si>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</si>
  <si>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</si>
  <si>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</si>
  <si>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</si>
  <si>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</si>
  <si>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</si>
  <si>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</si>
  <si>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</si>
  <si>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</si>
  <si>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</si>
  <si>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</si>
  <si>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</si>
  <si>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</si>
  <si>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</si>
  <si>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</si>
  <si>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</si>
  <si>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</si>
  <si>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</si>
  <si>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</si>
  <si>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</si>
  <si>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</si>
  <si>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</si>
  <si>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</si>
  <si>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</si>
  <si>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</si>
  <si>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</si>
  <si>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</si>
  <si>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</si>
  <si>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</si>
  <si>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</si>
  <si>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</si>
  <si>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</si>
  <si>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</si>
  <si>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</si>
  <si>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</si>
  <si>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</si>
  <si>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</si>
  <si>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</si>
  <si>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</si>
  <si>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</si>
  <si>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</si>
  <si>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</si>
  <si>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</si>
  <si>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</si>
  <si>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</si>
  <si>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</si>
  <si>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</si>
  <si>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</si>
  <si>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</si>
  <si>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</si>
  <si>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</si>
  <si>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</si>
  <si>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</si>
  <si>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</si>
  <si>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</si>
  <si>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</si>
  <si>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</si>
  <si>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</si>
  <si>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</si>
  <si>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</si>
  <si>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</si>
  <si>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</si>
  <si>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</si>
  <si>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</si>
  <si>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</si>
  <si>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</si>
  <si>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</si>
  <si>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</si>
  <si>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</si>
  <si>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</si>
  <si>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</si>
  <si>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</si>
  <si>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</si>
  <si>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</si>
  <si>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</si>
  <si>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</si>
  <si>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</si>
  <si>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</si>
  <si>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</si>
  <si>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</si>
  <si>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</si>
  <si>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</si>
  <si>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</si>
  <si>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</si>
  <si>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</si>
  <si>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</si>
  <si>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</si>
  <si>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</si>
  <si>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</si>
  <si>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</si>
  <si>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</si>
  <si>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</si>
  <si>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</si>
  <si>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</si>
  <si>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</si>
  <si>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</si>
  <si>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</si>
  <si>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</si>
  <si>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</si>
  <si>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</si>
  <si>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</si>
  <si>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</si>
  <si>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</si>
  <si>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</si>
  <si>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</si>
  <si>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</si>
  <si>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</si>
  <si>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</si>
  <si>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</si>
  <si>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</si>
  <si>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</si>
  <si>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</si>
  <si>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</si>
  <si>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</si>
  <si>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</si>
  <si>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</si>
  <si>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</si>
  <si>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</si>
  <si>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</si>
  <si>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</si>
  <si>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</si>
  <si>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</si>
  <si>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</si>
  <si>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</si>
  <si>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</si>
  <si>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</si>
  <si>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</si>
  <si>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</si>
  <si>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</si>
  <si>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</si>
  <si>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</si>
  <si>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</si>
  <si>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</si>
  <si>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</si>
  <si>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</si>
  <si>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</si>
  <si>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</si>
  <si>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</si>
  <si>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</si>
  <si>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</si>
  <si>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</si>
  <si>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</si>
  <si>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</si>
  <si>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</si>
  <si>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</si>
  <si>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</si>
  <si>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</si>
  <si>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</si>
  <si>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</si>
  <si>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</si>
  <si>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</si>
  <si>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</si>
  <si>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</si>
  <si>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</si>
  <si>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</si>
  <si>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</si>
  <si>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</si>
  <si>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</si>
  <si>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</si>
  <si>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</si>
  <si>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</si>
  <si>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</si>
  <si>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</si>
  <si>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</si>
  <si>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</si>
  <si>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</si>
  <si>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</si>
  <si>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</si>
  <si>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</si>
  <si>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</si>
  <si>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</si>
  <si>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</si>
  <si>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</si>
  <si>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</si>
  <si>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</si>
  <si>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</si>
  <si>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</si>
  <si>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</si>
  <si>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</si>
  <si>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</si>
  <si>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</si>
  <si>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</si>
  <si>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</si>
  <si>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</si>
  <si>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</si>
  <si>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</si>
  <si>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</si>
  <si>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</si>
  <si>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</si>
  <si>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</si>
  <si>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</si>
  <si>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</si>
  <si>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</si>
  <si>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</si>
  <si>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</si>
  <si>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</si>
  <si>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</si>
  <si>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</si>
  <si>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</si>
  <si>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</si>
  <si>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</si>
  <si>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</si>
  <si>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</si>
  <si>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</si>
  <si>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</si>
  <si>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</si>
  <si>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</si>
  <si>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</si>
  <si>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</si>
  <si>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</si>
  <si>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</si>
  <si>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</si>
  <si>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</si>
  <si>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</si>
  <si>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</si>
  <si>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</si>
  <si>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</si>
  <si>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</si>
  <si>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</si>
  <si>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</si>
  <si>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</si>
  <si>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</si>
  <si>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</si>
  <si>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</si>
  <si>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</si>
  <si>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</si>
  <si>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</si>
  <si>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</si>
  <si>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</si>
  <si>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</si>
  <si>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</si>
  <si>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</si>
  <si>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</si>
  <si>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</si>
  <si>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</si>
  <si>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</si>
  <si>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</si>
  <si>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</si>
  <si>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</si>
  <si>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</si>
  <si>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</si>
  <si>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</si>
  <si>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</si>
  <si>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</si>
  <si>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</si>
  <si>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</si>
  <si>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</si>
  <si>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</si>
  <si>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</si>
  <si>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</si>
  <si>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</si>
  <si>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</si>
  <si>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</si>
  <si>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</si>
  <si>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</si>
  <si>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</si>
  <si>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</si>
  <si>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</si>
  <si>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</si>
  <si>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</si>
  <si>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</si>
  <si>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</si>
  <si>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</si>
  <si>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</si>
  <si>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</si>
  <si>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</si>
  <si>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</si>
  <si>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</si>
  <si>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</si>
  <si>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</si>
  <si>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</si>
  <si>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</si>
  <si>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</si>
  <si>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</si>
  <si>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</si>
  <si>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</si>
  <si>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</si>
  <si>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</si>
  <si>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</si>
  <si>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</si>
  <si>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</si>
  <si>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</si>
  <si>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</si>
  <si>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</si>
  <si>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</si>
  <si>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</si>
  <si>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</si>
  <si>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</si>
  <si>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</si>
  <si>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</si>
  <si>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</si>
  <si>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</si>
  <si>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</si>
  <si>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</si>
  <si>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</si>
  <si>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</si>
  <si>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</si>
  <si>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</si>
  <si>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</si>
  <si>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</si>
  <si>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</si>
  <si>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</si>
  <si>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</si>
  <si>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</si>
  <si>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</si>
  <si>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</si>
  <si>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</si>
  <si>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</si>
  <si>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</si>
  <si>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</si>
  <si>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</si>
  <si>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</si>
  <si>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</si>
  <si>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</si>
  <si>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</si>
  <si>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</si>
  <si>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</si>
  <si>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</si>
  <si>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</si>
  <si>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</si>
  <si>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</si>
  <si>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</si>
  <si>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</si>
  <si>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</si>
  <si>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</si>
  <si>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</si>
  <si>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</si>
  <si>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</si>
  <si>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</si>
  <si>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</si>
  <si>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</si>
  <si>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</si>
  <si>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</si>
  <si>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</si>
  <si>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</si>
  <si>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</si>
  <si>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</si>
  <si>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</si>
  <si>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</si>
  <si>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</si>
  <si>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</si>
  <si>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</si>
  <si>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</si>
  <si>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</si>
  <si>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</si>
  <si>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</si>
  <si>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</si>
  <si>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</si>
  <si>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</si>
  <si>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</si>
  <si>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</si>
  <si>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</si>
  <si>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</si>
  <si>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</si>
  <si>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</si>
  <si>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</si>
  <si>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</si>
  <si>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</si>
  <si>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</si>
  <si>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</si>
  <si>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</si>
  <si>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</si>
  <si>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</si>
  <si>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</si>
  <si>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</si>
  <si>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</si>
  <si>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</si>
  <si>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</si>
  <si>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</si>
  <si>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</si>
  <si>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</si>
  <si>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</si>
  <si>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</si>
  <si>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</si>
  <si>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</si>
  <si>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</si>
  <si>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</si>
  <si>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</si>
  <si>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</si>
  <si>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</si>
  <si>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</si>
  <si>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</si>
  <si>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</si>
  <si>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</si>
  <si>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</si>
  <si>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</si>
  <si>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</si>
  <si>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</si>
  <si>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</si>
  <si>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</si>
  <si>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</si>
  <si>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</si>
  <si>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</si>
  <si>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</si>
  <si>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</si>
  <si>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</si>
  <si>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</si>
  <si>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</si>
  <si>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</si>
  <si>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</si>
  <si>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</si>
  <si>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</si>
  <si>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</si>
  <si>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</si>
  <si>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</si>
  <si>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</si>
  <si>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</si>
  <si>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</si>
  <si>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</si>
  <si>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</si>
  <si>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</si>
  <si>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</si>
  <si>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</si>
  <si>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</si>
  <si>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</si>
  <si>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</si>
  <si>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</si>
  <si>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</si>
  <si>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</si>
  <si>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</si>
  <si>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</si>
  <si>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</si>
  <si>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</si>
  <si>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</si>
  <si>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</si>
  <si>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</si>
  <si>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</si>
  <si>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</si>
  <si>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</si>
  <si>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</si>
  <si>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</si>
  <si>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</si>
  <si>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</si>
  <si>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</si>
  <si>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</si>
  <si>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</si>
  <si>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</si>
  <si>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</si>
  <si>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</si>
  <si>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</si>
  <si>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</si>
  <si>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</si>
  <si>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</si>
  <si>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</si>
  <si>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</si>
  <si>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</si>
  <si>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</si>
  <si>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</si>
  <si>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</si>
  <si>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</si>
  <si>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</si>
  <si>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</si>
  <si>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</si>
  <si>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</si>
  <si>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</si>
  <si>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</si>
  <si>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</si>
  <si>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</si>
  <si>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</si>
  <si>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</si>
  <si>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</si>
  <si>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</si>
  <si>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</si>
  <si>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</si>
  <si>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</si>
  <si>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</si>
  <si>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</si>
  <si>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</si>
  <si>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</si>
  <si>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</si>
  <si>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</si>
  <si>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</si>
  <si>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</si>
  <si>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</si>
  <si>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</si>
  <si>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</si>
  <si>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</si>
  <si>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</si>
  <si>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</si>
  <si>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</si>
  <si>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</si>
  <si>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</si>
  <si>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</si>
  <si>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</si>
  <si>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</si>
  <si>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</si>
  <si>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</si>
  <si>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</si>
  <si>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</si>
  <si>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</si>
  <si>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</si>
  <si>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</si>
  <si>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</si>
  <si>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</si>
  <si>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</si>
  <si>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</si>
  <si>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</si>
  <si>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</si>
  <si>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</si>
  <si>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</si>
  <si>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</si>
  <si>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</si>
  <si>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</si>
  <si>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</si>
  <si>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</si>
  <si>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</si>
  <si>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</si>
  <si>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</si>
  <si>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</si>
  <si>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</si>
  <si>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</si>
  <si>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</si>
  <si>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</si>
  <si>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</si>
  <si>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</si>
  <si>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</si>
  <si>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</si>
  <si>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</si>
  <si>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</si>
  <si>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</si>
  <si>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</si>
  <si>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</si>
  <si>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</si>
  <si>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</si>
  <si>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</si>
  <si>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</si>
  <si>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</si>
  <si>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</si>
  <si>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</si>
  <si>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</si>
  <si>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</si>
  <si>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</si>
  <si>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</si>
  <si>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</si>
  <si>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</si>
  <si>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</si>
  <si>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</si>
  <si>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</si>
  <si>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</si>
  <si>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</si>
  <si>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</si>
  <si>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</si>
  <si>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</si>
  <si>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</si>
  <si>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</si>
  <si>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</si>
  <si>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</si>
  <si>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</si>
  <si>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</si>
  <si>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</si>
  <si>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</si>
  <si>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</si>
  <si>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</si>
  <si>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</si>
  <si>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</si>
  <si>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</si>
  <si>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</si>
  <si>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</si>
  <si>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</si>
  <si>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</si>
  <si>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</si>
  <si>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</si>
  <si>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</si>
  <si>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</si>
  <si>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</si>
  <si>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</si>
  <si>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</si>
  <si>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</si>
  <si>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</si>
  <si>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</si>
  <si>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</si>
  <si>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</si>
  <si>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</si>
  <si>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</si>
  <si>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</si>
  <si>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</si>
  <si>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</si>
  <si>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</si>
  <si>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</si>
  <si>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</si>
  <si>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</si>
  <si>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</si>
  <si>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</si>
  <si>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</si>
  <si>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</si>
  <si>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</si>
  <si>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</si>
  <si>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</si>
  <si>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</si>
  <si>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</si>
  <si>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</si>
  <si>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</si>
  <si>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</si>
  <si>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</si>
  <si>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</si>
  <si>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</si>
  <si>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</si>
  <si>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</si>
  <si>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</si>
  <si>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</si>
  <si>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</si>
  <si>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</si>
  <si>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</si>
  <si>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</si>
  <si>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</si>
  <si>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</si>
  <si>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</si>
  <si>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</si>
  <si>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</si>
  <si>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</si>
  <si>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</si>
  <si>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</si>
  <si>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</si>
  <si>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</si>
  <si>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</si>
  <si>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</si>
  <si>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</si>
  <si>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</si>
  <si>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</si>
  <si>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</si>
  <si>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</si>
  <si>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</si>
  <si>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</si>
  <si>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</si>
  <si>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</si>
  <si>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</si>
  <si>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</si>
  <si>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</si>
  <si>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</si>
  <si>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</si>
  <si>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</si>
  <si>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</si>
  <si>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</si>
  <si>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</si>
  <si>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</si>
  <si>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</si>
  <si>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</si>
  <si>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</si>
  <si>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</si>
  <si>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</si>
  <si>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</si>
  <si>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</si>
  <si>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</si>
  <si>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</si>
  <si>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</si>
  <si>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</si>
  <si>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</si>
  <si>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</si>
  <si>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</si>
  <si>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</si>
  <si>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</si>
  <si>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</si>
  <si>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</si>
  <si>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</si>
  <si>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</si>
  <si>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</si>
  <si>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</si>
  <si>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</si>
  <si>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</si>
  <si>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</si>
  <si>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</si>
  <si>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</si>
  <si>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</si>
  <si>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</si>
  <si>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</si>
  <si>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</si>
  <si>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</si>
  <si>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</si>
  <si>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</si>
  <si>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</si>
  <si>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</si>
  <si>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</si>
  <si>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</si>
  <si>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</si>
  <si>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</si>
  <si>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</si>
  <si>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</si>
  <si>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</si>
  <si>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</si>
  <si>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</si>
  <si>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</si>
  <si>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</si>
  <si>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</si>
  <si>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</si>
  <si>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</si>
  <si>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</si>
  <si>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</si>
  <si>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</si>
  <si>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</si>
  <si>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</si>
  <si>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</si>
  <si>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</si>
  <si>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</si>
  <si>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</si>
  <si>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</si>
  <si>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</si>
  <si>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</si>
  <si>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</si>
  <si>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</si>
  <si>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</si>
  <si>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</si>
  <si>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</si>
  <si>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</si>
  <si>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</si>
  <si>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</si>
  <si>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</si>
  <si>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</si>
  <si>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</si>
  <si>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</si>
  <si>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</si>
  <si>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</si>
  <si>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</si>
  <si>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</si>
  <si>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</si>
  <si>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</si>
  <si>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</si>
  <si>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</si>
  <si>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</si>
  <si>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</si>
  <si>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</si>
  <si>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</si>
  <si>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</si>
  <si>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</si>
  <si>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</si>
  <si>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</si>
  <si>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</si>
  <si>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</si>
  <si>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</si>
  <si>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</si>
  <si>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</si>
  <si>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</si>
  <si>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</si>
  <si>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</si>
  <si>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</si>
  <si>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</si>
  <si>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</si>
  <si>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</si>
  <si>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</si>
  <si>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</si>
  <si>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</si>
  <si>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</si>
  <si>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</si>
  <si>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</si>
  <si>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</si>
  <si>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</si>
  <si>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</si>
  <si>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</si>
  <si>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</si>
  <si>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</si>
  <si>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</si>
  <si>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</si>
  <si>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</si>
  <si>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</si>
  <si>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</si>
  <si>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</si>
  <si>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</si>
  <si>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</si>
  <si>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</si>
  <si>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</si>
  <si>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</si>
  <si>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</si>
  <si>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</si>
  <si>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</si>
  <si>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</si>
  <si>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</si>
  <si>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</si>
  <si>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</si>
  <si>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</si>
  <si>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</si>
  <si>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</si>
  <si>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</si>
  <si>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</si>
  <si>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</si>
  <si>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</si>
  <si>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</si>
  <si>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</si>
  <si>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</si>
  <si>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</si>
  <si>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</si>
  <si>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</si>
  <si>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</si>
  <si>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</si>
  <si>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</si>
  <si>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</si>
  <si>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</si>
  <si>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</si>
  <si>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</si>
  <si>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</si>
  <si>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</si>
  <si>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</si>
  <si>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</si>
  <si>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</si>
  <si>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</si>
  <si>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</si>
  <si>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</si>
  <si>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</si>
  <si>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</si>
  <si>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</si>
  <si>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</si>
  <si>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</si>
  <si>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</si>
  <si>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</si>
  <si>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</si>
  <si>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</si>
  <si>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</si>
  <si>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</si>
  <si>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</si>
  <si>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</si>
  <si>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</si>
  <si>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</si>
  <si>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</si>
  <si>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</si>
  <si>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</si>
  <si>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</si>
  <si>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</si>
  <si>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</si>
  <si>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</si>
  <si>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</si>
  <si>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</si>
  <si>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</si>
  <si>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</si>
  <si>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</si>
  <si>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</si>
  <si>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</si>
  <si>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</si>
  <si>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</si>
  <si>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</si>
  <si>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</si>
  <si>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</si>
  <si>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</si>
  <si>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</si>
  <si>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</si>
  <si>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</si>
  <si>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</si>
  <si>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</si>
  <si>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</si>
  <si>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</si>
  <si>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</si>
  <si>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</si>
  <si>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</si>
  <si>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</si>
  <si>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</si>
  <si>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</si>
  <si>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</si>
  <si>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</si>
  <si>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</si>
  <si>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</si>
  <si>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</si>
  <si>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</si>
  <si>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</si>
  <si>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</si>
  <si>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</si>
  <si>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</si>
  <si>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</si>
  <si>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</si>
  <si>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</si>
  <si>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</si>
  <si>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</si>
  <si>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</si>
  <si>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</si>
  <si>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</si>
  <si>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</si>
  <si>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</si>
  <si>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</si>
  <si>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</si>
  <si>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</si>
  <si>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</si>
  <si>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</si>
  <si>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</si>
  <si>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</si>
  <si>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</si>
  <si>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</si>
  <si>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</si>
  <si>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</si>
  <si>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</si>
  <si>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</si>
  <si>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</si>
  <si>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</si>
  <si>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</si>
  <si>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</si>
  <si>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</si>
  <si>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</si>
  <si>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</si>
  <si>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</si>
  <si>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</si>
  <si>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</si>
  <si>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</si>
  <si>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</si>
  <si>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</si>
  <si>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</si>
  <si>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</si>
  <si>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</si>
  <si>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</si>
  <si>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</si>
  <si>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</si>
  <si>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</si>
  <si>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</si>
  <si>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</si>
  <si>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</si>
  <si>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</si>
  <si>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</si>
  <si>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</si>
  <si>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</si>
  <si>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</si>
  <si>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</si>
  <si>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</si>
  <si>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</si>
  <si>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</si>
  <si>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</si>
  <si>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</si>
  <si>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</si>
  <si>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</si>
  <si>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</si>
  <si>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</si>
  <si>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</si>
  <si>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</si>
  <si>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</si>
  <si>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</si>
  <si>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</si>
  <si>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</si>
  <si>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</si>
  <si>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</si>
  <si>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</si>
  <si>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</si>
  <si>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</si>
  <si>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</si>
  <si>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</si>
  <si>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</si>
  <si>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</si>
  <si>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</si>
  <si>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</si>
  <si>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</si>
  <si>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</si>
  <si>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</si>
  <si>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</si>
  <si>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</si>
  <si>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</si>
  <si>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</si>
  <si>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</si>
  <si>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</si>
  <si>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</si>
  <si>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</si>
  <si>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</si>
  <si>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</si>
  <si>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</si>
  <si>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</si>
  <si>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</si>
  <si>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</si>
  <si>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</si>
  <si>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</si>
  <si>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</si>
  <si>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</si>
  <si>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</si>
  <si>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</si>
  <si>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</si>
  <si>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</si>
  <si>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</si>
  <si>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</si>
  <si>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</si>
  <si>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</si>
  <si>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</si>
  <si>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</si>
  <si>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</si>
  <si>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</si>
  <si>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</si>
  <si>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</si>
  <si>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</si>
  <si>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</si>
  <si>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</si>
  <si>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</si>
  <si>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</si>
  <si>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</si>
  <si>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</si>
  <si>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</si>
  <si>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</si>
  <si>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</si>
  <si>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</si>
  <si>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</si>
  <si>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</si>
  <si>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</si>
  <si>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</si>
  <si>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</si>
  <si>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</si>
  <si>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</si>
  <si>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</si>
  <si>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</si>
  <si>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</si>
  <si>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</si>
  <si>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</si>
  <si>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</si>
  <si>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</si>
  <si>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</si>
  <si>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</si>
  <si>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</si>
  <si>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</si>
  <si>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</si>
  <si>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</si>
  <si>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</si>
  <si>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</si>
  <si>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</si>
  <si>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</si>
  <si>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</si>
  <si>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</si>
  <si>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</si>
  <si>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</si>
  <si>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</si>
  <si>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</si>
  <si>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</si>
  <si>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</si>
  <si>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</si>
  <si>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</si>
  <si>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</si>
  <si>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</si>
  <si>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</si>
  <si>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</si>
  <si>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</si>
  <si>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</si>
  <si>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</si>
  <si>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</si>
  <si>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</si>
  <si>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</si>
  <si>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</si>
  <si>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</si>
  <si>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</si>
  <si>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</si>
  <si>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</si>
  <si>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</si>
  <si>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</si>
  <si>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</si>
  <si>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</si>
  <si>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</si>
  <si>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</si>
  <si>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</si>
  <si>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</si>
  <si>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</si>
  <si>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</si>
  <si>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</si>
  <si>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</si>
  <si>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</si>
  <si>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</si>
  <si>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</si>
  <si>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</si>
  <si>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</si>
  <si>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</si>
  <si>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</si>
  <si>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</si>
  <si>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</si>
  <si>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</si>
  <si>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</si>
  <si>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</si>
  <si>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</si>
  <si>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</si>
  <si>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</si>
  <si>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</si>
  <si>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</si>
  <si>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</si>
  <si>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</si>
  <si>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</si>
  <si>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</si>
  <si>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</si>
  <si>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</si>
  <si>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</si>
  <si>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</si>
  <si>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</si>
  <si>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</si>
  <si>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</si>
  <si>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</si>
  <si>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</si>
  <si>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</si>
  <si>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</si>
  <si>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</si>
  <si>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</si>
  <si>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</si>
  <si>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</si>
  <si>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</si>
  <si>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</si>
  <si>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</si>
  <si>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</si>
  <si>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</si>
  <si>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</si>
  <si>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</si>
  <si>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</si>
  <si>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</si>
  <si>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</si>
  <si>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</si>
  <si>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</si>
  <si>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</si>
  <si>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</si>
  <si>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</si>
  <si>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</si>
  <si>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</si>
  <si>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</si>
  <si>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</si>
  <si>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</si>
  <si>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</si>
  <si>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</si>
  <si>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</si>
  <si>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</si>
  <si>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</si>
  <si>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</si>
  <si>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</si>
  <si>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</si>
  <si>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</si>
  <si>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</si>
  <si>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</si>
  <si>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</si>
  <si>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</si>
  <si>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</si>
  <si>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</si>
  <si>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</si>
  <si>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</si>
  <si>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</si>
  <si>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</si>
  <si>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</si>
  <si>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</si>
  <si>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</si>
  <si>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</si>
  <si>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</si>
  <si>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</si>
  <si>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</si>
  <si>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</si>
  <si>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</si>
  <si>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</si>
  <si>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</si>
  <si>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</si>
  <si>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</si>
  <si>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</si>
  <si>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</si>
  <si>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</si>
  <si>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</si>
  <si>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</si>
  <si>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</si>
  <si>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</si>
  <si>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</si>
  <si>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</si>
  <si>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</si>
  <si>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</si>
  <si>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</si>
  <si>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</si>
  <si>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</si>
  <si>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</si>
  <si>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</si>
  <si>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</si>
  <si>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</si>
  <si>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</si>
  <si>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</si>
  <si>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</si>
  <si>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</si>
  <si>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</si>
  <si>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</si>
  <si>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</si>
  <si>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</si>
  <si>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</si>
  <si>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</si>
  <si>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</si>
  <si>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</si>
  <si>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</si>
  <si>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</si>
  <si>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</si>
  <si>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</si>
  <si>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</si>
  <si>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</si>
  <si>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</si>
  <si>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</si>
  <si>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</si>
  <si>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</si>
  <si>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</si>
  <si>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</si>
  <si>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</si>
  <si>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</si>
  <si>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</si>
  <si>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</si>
  <si>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</si>
  <si>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</si>
  <si>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</si>
  <si>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</si>
  <si>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</si>
  <si>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</si>
  <si>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</si>
  <si>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</si>
  <si>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</si>
  <si>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</si>
  <si>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</si>
  <si>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</si>
  <si>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</si>
  <si>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</si>
  <si>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</si>
  <si>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</si>
  <si>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</si>
  <si>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</si>
  <si>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</si>
  <si>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</si>
  <si>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</si>
  <si>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</si>
  <si>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</si>
  <si>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</si>
  <si>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</si>
  <si>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</si>
  <si>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</si>
  <si>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</si>
  <si>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</si>
  <si>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</si>
  <si>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</si>
  <si>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</si>
  <si>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</si>
  <si>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</si>
  <si>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</si>
  <si>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</si>
  <si>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</si>
  <si>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</si>
  <si>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</si>
  <si>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</si>
  <si>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</si>
  <si>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</si>
  <si>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</si>
  <si>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</si>
  <si>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</si>
  <si>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</si>
  <si>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</si>
  <si>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</si>
  <si>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</si>
  <si>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</si>
  <si>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</si>
  <si>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</si>
  <si>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</si>
  <si>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</si>
  <si>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</si>
  <si>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</si>
  <si>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</si>
  <si>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</si>
  <si>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</si>
  <si>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</si>
  <si>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</si>
  <si>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</si>
  <si>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</si>
  <si>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</si>
  <si>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</si>
  <si>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</si>
  <si>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</si>
  <si>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</si>
  <si>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</si>
  <si>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</si>
  <si>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</si>
  <si>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</si>
  <si>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</si>
  <si>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</si>
  <si>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</si>
  <si>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</si>
  <si>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</si>
  <si>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</si>
  <si>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</si>
  <si>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</si>
  <si>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</si>
  <si>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</si>
  <si>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</si>
  <si>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</si>
  <si>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</si>
  <si>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</si>
  <si>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</si>
  <si>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</si>
  <si>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</si>
  <si>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</si>
  <si>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</si>
  <si>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</si>
  <si>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</si>
  <si>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</si>
  <si>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</si>
  <si>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</si>
  <si>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</si>
  <si>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</si>
  <si>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</si>
  <si>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</si>
  <si>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</si>
  <si>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</si>
  <si>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</si>
  <si>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</si>
  <si>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</si>
  <si>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</si>
  <si>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</si>
  <si>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</si>
  <si>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</si>
  <si>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</si>
  <si>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</si>
  <si>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</si>
  <si>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</si>
  <si>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</si>
  <si>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</si>
  <si>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</si>
  <si>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</si>
  <si>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</si>
  <si>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</si>
  <si>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</si>
  <si>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</si>
  <si>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</si>
  <si>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</si>
  <si>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</si>
  <si>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</si>
  <si>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</si>
  <si>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</si>
  <si>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</si>
  <si>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</si>
  <si>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</si>
  <si>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</si>
  <si>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</si>
  <si>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</si>
  <si>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</si>
  <si>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</si>
  <si>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</si>
  <si>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</si>
  <si>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</si>
  <si>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</si>
  <si>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</si>
  <si>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</si>
  <si>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</si>
  <si>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</si>
  <si>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</si>
  <si>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</si>
  <si>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</si>
  <si>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</si>
  <si>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</si>
  <si>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</si>
  <si>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</si>
  <si>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</si>
  <si>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</si>
  <si>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</si>
  <si>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</si>
  <si>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</si>
  <si>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</si>
  <si>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</si>
  <si>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</si>
  <si>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</si>
  <si>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</si>
  <si>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</si>
  <si>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</si>
  <si>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</si>
  <si>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</si>
  <si>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</si>
  <si>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</si>
  <si>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</si>
  <si>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</si>
  <si>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</si>
  <si>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</si>
  <si>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</si>
  <si>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</si>
  <si>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</si>
  <si>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</si>
  <si>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</si>
  <si>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</si>
  <si>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</si>
  <si>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</si>
  <si>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</si>
  <si>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</si>
  <si>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</si>
  <si>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</si>
  <si>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</si>
  <si>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</si>
  <si>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</si>
  <si>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</si>
  <si>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</si>
  <si>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</si>
  <si>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</si>
  <si>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</si>
  <si>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</si>
  <si>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</si>
  <si>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</si>
  <si>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</si>
  <si>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</si>
  <si>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</si>
  <si>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</si>
  <si>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</si>
  <si>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</si>
  <si>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</si>
  <si>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</si>
  <si>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</si>
  <si>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</si>
  <si>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</si>
  <si>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</si>
  <si>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</si>
  <si>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</si>
  <si>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</si>
  <si>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</si>
  <si>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</si>
  <si>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</si>
  <si>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</si>
  <si>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</si>
  <si>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</si>
  <si>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</si>
  <si>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</si>
  <si>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</si>
  <si>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</si>
  <si>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</si>
  <si>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</si>
  <si>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</si>
  <si>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</si>
  <si>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</si>
  <si>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</si>
  <si>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</si>
  <si>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</si>
  <si>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</si>
  <si>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</si>
  <si>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</si>
  <si>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</si>
  <si>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</si>
  <si>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</si>
  <si>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</si>
  <si>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</si>
  <si>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</si>
  <si>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</si>
  <si>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</si>
  <si>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</si>
  <si>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</si>
  <si>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</si>
  <si>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</si>
  <si>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</si>
  <si>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</si>
  <si>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</si>
  <si>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</si>
  <si>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</si>
  <si>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</si>
  <si>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</si>
  <si>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</si>
  <si>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</si>
  <si>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</si>
  <si>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</si>
  <si>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</si>
  <si>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</si>
  <si>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</si>
  <si>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</si>
  <si>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</si>
  <si>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</si>
  <si>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</si>
  <si>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</si>
  <si>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</si>
  <si>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</si>
  <si>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</si>
  <si>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</si>
  <si>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</si>
  <si>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</si>
  <si>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</si>
  <si>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</si>
  <si>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</si>
  <si>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</si>
  <si>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</si>
  <si>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</si>
  <si>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</si>
  <si>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</si>
  <si>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</si>
  <si>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</si>
  <si>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</si>
  <si>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</si>
  <si>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</si>
  <si>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</si>
  <si>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</si>
  <si>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</si>
  <si>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</si>
  <si>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</si>
  <si>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</si>
  <si>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</si>
  <si>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</si>
  <si>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</si>
  <si>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</si>
  <si>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</si>
  <si>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</si>
  <si>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</si>
  <si>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</si>
  <si>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</si>
  <si>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</si>
  <si>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</si>
  <si>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</si>
  <si>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</si>
  <si>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</si>
  <si>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</si>
  <si>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</si>
  <si>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</si>
  <si>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</si>
  <si>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</si>
  <si>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</si>
  <si>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</si>
  <si>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</si>
  <si>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</si>
  <si>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</si>
  <si>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</si>
  <si>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</si>
  <si>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</si>
  <si>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</si>
  <si>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</si>
  <si>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</si>
  <si>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</si>
  <si>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</si>
  <si>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</si>
  <si>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</si>
  <si>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</si>
  <si>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</si>
  <si>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</si>
  <si>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</si>
  <si>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</si>
  <si>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</si>
  <si>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</si>
  <si>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</si>
  <si>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</si>
  <si>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</si>
  <si>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</si>
  <si>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</si>
  <si>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</si>
  <si>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</si>
  <si>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</si>
  <si>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</si>
  <si>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</si>
  <si>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</si>
  <si>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</si>
  <si>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</si>
  <si>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</si>
  <si>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</si>
  <si>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</si>
  <si>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</si>
  <si>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</si>
  <si>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</si>
  <si>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</si>
  <si>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</si>
  <si>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</si>
  <si>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</si>
  <si>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</si>
  <si>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</si>
  <si>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</si>
  <si>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</si>
  <si>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</si>
  <si>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</si>
  <si>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</si>
  <si>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</si>
  <si>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</si>
  <si>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</si>
  <si>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</si>
  <si>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</si>
  <si>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</si>
  <si>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</si>
  <si>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</si>
  <si>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</si>
  <si>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</si>
  <si>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</si>
  <si>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</si>
  <si>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</si>
  <si>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</si>
  <si>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</si>
  <si>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</si>
  <si>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</si>
  <si>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</si>
  <si>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</si>
  <si>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</si>
  <si>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</si>
  <si>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</si>
  <si>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</si>
  <si>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</si>
  <si>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</si>
  <si>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</si>
  <si>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</si>
  <si>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</si>
  <si>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</si>
  <si>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</si>
  <si>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</si>
  <si>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</si>
  <si>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</si>
  <si>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</si>
  <si>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</si>
  <si>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</si>
  <si>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</si>
  <si>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</si>
  <si>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</si>
  <si>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</si>
  <si>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</si>
  <si>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</si>
  <si>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</si>
  <si>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</si>
  <si>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</si>
  <si>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</si>
  <si>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</si>
  <si>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</si>
  <si>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</si>
  <si>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</si>
  <si>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</si>
  <si>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</si>
  <si>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</si>
  <si>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</si>
  <si>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</si>
  <si>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</si>
  <si>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</si>
  <si>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</si>
  <si>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</si>
  <si>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</si>
  <si>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</si>
  <si>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</si>
  <si>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</si>
  <si>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</si>
  <si>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</si>
  <si>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</si>
  <si>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</si>
  <si>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</si>
  <si>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</si>
  <si>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</si>
  <si>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</si>
  <si>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</si>
  <si>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</si>
  <si>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</si>
  <si>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</si>
  <si>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</si>
  <si>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</si>
  <si>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</si>
  <si>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</si>
  <si>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</si>
  <si>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</si>
  <si>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</si>
  <si>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</si>
  <si>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</si>
  <si>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</si>
  <si>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</si>
  <si>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</si>
  <si>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</si>
  <si>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</si>
  <si>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</si>
  <si>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</si>
  <si>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</si>
  <si>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</si>
  <si>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</si>
  <si>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</si>
  <si>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</si>
  <si>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</si>
  <si>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</si>
  <si>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</si>
  <si>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</si>
  <si>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</si>
  <si>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</si>
  <si>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</si>
  <si>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</si>
  <si>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</si>
  <si>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</si>
  <si>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</si>
  <si>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</si>
  <si>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</si>
  <si>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</si>
  <si>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</si>
  <si>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</si>
  <si>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</si>
  <si>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</si>
  <si>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</si>
  <si>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</si>
  <si>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</si>
  <si>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</si>
  <si>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</si>
  <si>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</si>
  <si>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</si>
  <si>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</si>
  <si>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</si>
  <si>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</si>
  <si>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</si>
  <si>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</si>
  <si>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</si>
  <si>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</si>
  <si>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</si>
  <si>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</si>
  <si>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</si>
  <si>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</si>
  <si>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</si>
  <si>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</si>
  <si>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</si>
  <si>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</si>
  <si>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</si>
  <si>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</si>
  <si>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</si>
  <si>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</si>
  <si>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</si>
  <si>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</si>
  <si>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</si>
  <si>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</si>
  <si>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</si>
  <si>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</si>
  <si>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</si>
  <si>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</si>
  <si>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</si>
  <si>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</si>
  <si>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</si>
  <si>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</si>
  <si>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</si>
  <si>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</si>
  <si>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</si>
  <si>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</si>
  <si>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</si>
  <si>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</si>
  <si>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</si>
  <si>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</si>
  <si>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</si>
  <si>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</si>
  <si>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</si>
  <si>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</si>
  <si>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</si>
  <si>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</si>
  <si>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</si>
  <si>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</si>
  <si>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</si>
  <si>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</si>
  <si>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</si>
  <si>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</si>
  <si>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</si>
  <si>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</si>
  <si>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</si>
  <si>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</si>
  <si>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</si>
  <si>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</si>
  <si>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</si>
  <si>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</si>
  <si>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</si>
  <si>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</si>
  <si>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</si>
  <si>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</si>
  <si>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</si>
  <si>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</si>
  <si>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</si>
  <si>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</si>
  <si>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</si>
  <si>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</si>
  <si>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</si>
  <si>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</si>
  <si>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</si>
  <si>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</si>
  <si>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</si>
  <si>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</si>
  <si>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</si>
  <si>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</si>
  <si>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</si>
  <si>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</si>
  <si>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</si>
  <si>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</si>
  <si>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</si>
  <si>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</si>
  <si>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</si>
  <si>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</si>
  <si>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</si>
  <si>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</si>
  <si>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</si>
  <si>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</si>
  <si>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</si>
  <si>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</si>
  <si>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</si>
  <si>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</si>
  <si>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</si>
  <si>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</si>
  <si>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</si>
  <si>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</si>
  <si>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</si>
  <si>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</si>
  <si>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</si>
  <si>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</si>
  <si>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</si>
  <si>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</si>
  <si>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</si>
  <si>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</si>
  <si>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</si>
  <si>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</si>
  <si>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</si>
  <si>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</si>
  <si>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</si>
  <si>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</si>
  <si>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</si>
  <si>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</si>
  <si>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</si>
  <si>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</si>
  <si>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</si>
  <si>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</si>
  <si>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</si>
  <si>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</si>
  <si>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</si>
  <si>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</si>
  <si>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</si>
  <si>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</si>
  <si>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</si>
  <si>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</si>
  <si>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</si>
  <si>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</si>
  <si>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</si>
  <si>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</si>
  <si>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</si>
  <si>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</si>
  <si>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</si>
  <si>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</si>
  <si>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</si>
  <si>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</si>
  <si>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</si>
  <si>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</si>
  <si>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</si>
  <si>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</si>
  <si>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</si>
  <si>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</si>
  <si>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</si>
  <si>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</si>
  <si>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</si>
  <si>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</si>
  <si>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</si>
  <si>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</si>
  <si>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</si>
  <si>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</si>
  <si>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</si>
  <si>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</si>
  <si>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</si>
  <si>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</si>
  <si>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</si>
  <si>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</si>
  <si>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</si>
  <si>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</si>
  <si>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</si>
  <si>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</si>
  <si>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</si>
  <si>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</si>
  <si>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</si>
  <si>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</si>
  <si>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</si>
  <si>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</si>
  <si>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</si>
  <si>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</si>
  <si>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</si>
  <si>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</si>
  <si>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</si>
  <si>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</si>
  <si>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</si>
  <si>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</si>
  <si>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</si>
  <si>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</si>
  <si>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</si>
  <si>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</si>
  <si>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</si>
  <si>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</si>
  <si>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</si>
  <si>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</si>
  <si>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</si>
  <si>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</si>
  <si>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</si>
  <si>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</si>
  <si>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</si>
  <si>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</si>
  <si>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</si>
  <si>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</si>
  <si>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</si>
  <si>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</si>
  <si>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</si>
  <si>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</si>
  <si>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</si>
  <si>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</si>
  <si>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</si>
  <si>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</si>
  <si>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</si>
  <si>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</si>
  <si>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</si>
  <si>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</si>
  <si>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</si>
  <si>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</si>
  <si>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</si>
  <si>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</si>
  <si>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</si>
  <si>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</si>
  <si>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</si>
  <si>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</si>
  <si>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</si>
  <si>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</si>
  <si>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</si>
  <si>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</si>
  <si>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</si>
  <si>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</si>
  <si>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</si>
  <si>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</si>
  <si>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</si>
  <si>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</si>
  <si>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</si>
  <si>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</si>
  <si>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</si>
  <si>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</si>
  <si>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</si>
  <si>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</si>
  <si>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</si>
  <si>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</si>
  <si>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</si>
  <si>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</si>
  <si>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</si>
  <si>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</si>
  <si>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</si>
  <si>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</si>
  <si>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</si>
  <si>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</si>
  <si>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</si>
  <si>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</si>
  <si>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</si>
  <si>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</si>
  <si>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</si>
  <si>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</si>
  <si>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</si>
  <si>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</si>
  <si>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</si>
  <si>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</si>
  <si>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</si>
  <si>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</si>
  <si>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</si>
  <si>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</si>
  <si>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</si>
  <si>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</si>
  <si>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</si>
  <si>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</si>
  <si>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</si>
  <si>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</si>
  <si>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</si>
  <si>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</si>
  <si>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</si>
  <si>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</si>
  <si>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</si>
  <si>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</si>
  <si>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</si>
  <si>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</si>
  <si>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</si>
  <si>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</si>
  <si>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</si>
  <si>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</si>
  <si>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</si>
  <si>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</si>
  <si>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</si>
  <si>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</si>
  <si>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</si>
  <si>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</si>
  <si>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</si>
  <si>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</si>
  <si>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</si>
  <si>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</si>
  <si>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</si>
  <si>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</si>
  <si>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</si>
  <si>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</si>
  <si>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</si>
  <si>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</si>
  <si>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</si>
  <si>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</si>
  <si>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</si>
  <si>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</si>
  <si>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</si>
  <si>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</si>
  <si>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</si>
  <si>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</si>
  <si>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</si>
  <si>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</si>
  <si>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</si>
  <si>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</si>
  <si>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</si>
  <si>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</si>
  <si>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</si>
  <si>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</si>
  <si>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</si>
  <si>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</si>
  <si>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</si>
  <si>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</si>
  <si>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</si>
  <si>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</si>
  <si>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</si>
  <si>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</si>
  <si>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</si>
  <si>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</si>
  <si>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</si>
  <si>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</si>
  <si>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</si>
  <si>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</si>
  <si>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</si>
  <si>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</si>
  <si>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</si>
  <si>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</si>
  <si>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</si>
  <si>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</si>
  <si>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</si>
  <si>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</si>
  <si>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</si>
  <si>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</si>
  <si>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</si>
  <si>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</si>
  <si>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</si>
  <si>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</si>
  <si>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</si>
  <si>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</si>
  <si>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</si>
  <si>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</si>
  <si>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</si>
  <si>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</si>
  <si>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</si>
  <si>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</si>
  <si>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</si>
  <si>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</si>
  <si>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</si>
  <si>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</si>
  <si>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</si>
  <si>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</si>
  <si>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</si>
  <si>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</si>
  <si>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</si>
  <si>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</si>
  <si>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</si>
  <si>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</si>
  <si>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</si>
  <si>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</si>
  <si>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</si>
  <si>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</si>
  <si>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</si>
  <si>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</si>
  <si>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</si>
  <si>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</si>
  <si>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</si>
  <si>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</si>
  <si>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</si>
  <si>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</si>
  <si>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</si>
  <si>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</si>
  <si>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</si>
  <si>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</si>
  <si>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</si>
  <si>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</si>
  <si>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</si>
  <si>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</si>
  <si>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</si>
  <si>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</si>
  <si>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</si>
  <si>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</si>
  <si>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</si>
  <si>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</si>
  <si>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</si>
  <si>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</si>
  <si>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</si>
  <si>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</si>
  <si>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</si>
  <si>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</si>
  <si>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</si>
  <si>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</si>
  <si>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</si>
  <si>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</si>
  <si>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</si>
  <si>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</si>
  <si>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</si>
  <si>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</si>
  <si>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</si>
  <si>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</si>
  <si>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</si>
  <si>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</si>
  <si>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</si>
  <si>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</si>
  <si>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</si>
  <si>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</si>
  <si>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</si>
  <si>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</si>
  <si>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</si>
  <si>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</si>
  <si>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</si>
  <si>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</si>
  <si>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</si>
  <si>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</si>
  <si>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</si>
  <si>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</si>
  <si>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</si>
  <si>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</si>
  <si>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</si>
  <si>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</si>
  <si>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</si>
  <si>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</si>
  <si>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</si>
  <si>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</si>
  <si>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</si>
  <si>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</si>
  <si>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</si>
  <si>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</si>
  <si>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</si>
  <si>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</si>
  <si>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</si>
  <si>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</si>
  <si>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</si>
  <si>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</si>
  <si>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</si>
  <si>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</si>
  <si>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</si>
  <si>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</si>
  <si>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</si>
  <si>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</si>
  <si>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</si>
  <si>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</si>
  <si>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</si>
  <si>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</si>
  <si>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</si>
  <si>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</si>
  <si>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</si>
  <si>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</si>
  <si>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</si>
  <si>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</si>
  <si>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</si>
  <si>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</si>
  <si>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</si>
  <si>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</si>
  <si>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</si>
  <si>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</si>
  <si>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</si>
  <si>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</si>
  <si>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</si>
  <si>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</si>
  <si>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</si>
  <si>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</si>
  <si>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</si>
  <si>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</si>
  <si>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</si>
  <si>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</si>
  <si>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</si>
  <si>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</si>
  <si>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</si>
  <si>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</si>
  <si>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</si>
  <si>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</si>
  <si>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</si>
  <si>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</si>
  <si>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</si>
  <si>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</si>
  <si>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</si>
  <si>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</si>
  <si>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</si>
  <si>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</si>
  <si>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</si>
  <si>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</si>
  <si>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</si>
  <si>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</si>
  <si>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</si>
  <si>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</si>
  <si>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</si>
  <si>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</si>
  <si>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</si>
  <si>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</si>
  <si>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</si>
  <si>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</si>
  <si>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</si>
  <si>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</si>
  <si>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</si>
  <si>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</si>
  <si>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</si>
  <si>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</si>
  <si>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</si>
  <si>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</si>
  <si>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</si>
  <si>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</si>
  <si>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</si>
  <si>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</si>
  <si>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</si>
  <si>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</si>
  <si>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</si>
  <si>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</si>
  <si>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</si>
  <si>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</si>
  <si>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</si>
  <si>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</si>
  <si>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</si>
  <si>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</si>
  <si>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</si>
  <si>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</si>
  <si>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</si>
  <si>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</si>
  <si>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</si>
  <si>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</si>
  <si>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</si>
  <si>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</si>
  <si>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</si>
  <si>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</si>
  <si>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</si>
  <si>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</si>
  <si>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</si>
  <si>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</si>
  <si>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</si>
  <si>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</si>
  <si>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</si>
  <si>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</si>
  <si>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</si>
  <si>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</si>
  <si>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</si>
  <si>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</si>
  <si>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</si>
  <si>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</si>
  <si>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</si>
  <si>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</si>
  <si>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</si>
  <si>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</si>
  <si>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</si>
  <si>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</si>
  <si>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</si>
  <si>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</si>
  <si>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</si>
  <si>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</si>
  <si>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</si>
  <si>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</si>
  <si>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</si>
  <si>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</si>
  <si>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</si>
  <si>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</si>
  <si>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</si>
  <si>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</si>
  <si>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</si>
  <si>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</si>
  <si>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</si>
  <si>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</si>
  <si>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</si>
  <si>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</si>
  <si>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</si>
  <si>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</si>
  <si>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</si>
  <si>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</si>
  <si>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</si>
  <si>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</si>
  <si>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</si>
  <si>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</si>
  <si>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</si>
  <si>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</si>
  <si>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</si>
  <si>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</si>
  <si>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</si>
  <si>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</si>
  <si>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</si>
  <si>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</si>
  <si>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</si>
  <si>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</si>
  <si>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</si>
  <si>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</si>
  <si>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</si>
  <si>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</si>
  <si>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</si>
  <si>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</si>
  <si>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</si>
  <si>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</si>
  <si>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</si>
  <si>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</si>
  <si>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</si>
  <si>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</si>
  <si>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</si>
  <si>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</si>
  <si>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</si>
  <si>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</si>
  <si>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</si>
  <si>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</si>
  <si>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</si>
  <si>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</si>
  <si>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</si>
  <si>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</si>
  <si>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</si>
  <si>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</si>
  <si>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</si>
  <si>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</si>
  <si>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</si>
  <si>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</si>
  <si>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</si>
  <si>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</si>
  <si>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</si>
  <si>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</si>
  <si>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</si>
  <si>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</si>
  <si>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</si>
  <si>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</si>
  <si>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</si>
  <si>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</si>
  <si>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</si>
  <si>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</si>
  <si>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</si>
  <si>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</si>
  <si>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</si>
  <si>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</si>
  <si>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</si>
  <si>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</si>
  <si>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</si>
  <si>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</si>
  <si>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</si>
  <si>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</si>
  <si>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</si>
  <si>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</si>
  <si>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</si>
  <si>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</si>
  <si>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</si>
  <si>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</si>
  <si>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</si>
  <si>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</si>
  <si>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</si>
  <si>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</si>
  <si>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</si>
  <si>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</si>
  <si>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</si>
  <si>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</si>
  <si>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</si>
  <si>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</si>
  <si>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</si>
  <si>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</si>
  <si>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</si>
  <si>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</si>
  <si>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</si>
  <si>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</si>
  <si>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</si>
  <si>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</si>
  <si>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</si>
  <si>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</si>
  <si>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</si>
  <si>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</si>
  <si>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</si>
  <si>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</si>
  <si>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</si>
  <si>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</si>
  <si>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</si>
  <si>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</si>
  <si>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</si>
  <si>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</si>
  <si>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</si>
  <si>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</si>
  <si>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</si>
  <si>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</si>
  <si>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</si>
  <si>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</si>
  <si>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</si>
  <si>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</si>
  <si>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</si>
  <si>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</si>
  <si>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</si>
  <si>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</si>
  <si>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</si>
  <si>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</si>
  <si>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</si>
  <si>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</si>
  <si>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</si>
  <si>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</si>
  <si>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</si>
  <si>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</si>
  <si>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</si>
  <si>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</si>
  <si>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</si>
  <si>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</si>
  <si>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</si>
  <si>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</si>
  <si>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</si>
  <si>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</si>
  <si>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</si>
  <si>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</si>
  <si>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</si>
  <si>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</si>
  <si>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</si>
  <si>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</si>
  <si>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</si>
  <si>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</si>
  <si>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</si>
  <si>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</si>
  <si>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</si>
  <si>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</si>
  <si>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</si>
  <si>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</si>
  <si>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</si>
  <si>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</si>
  <si>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</si>
  <si>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</si>
  <si>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</si>
  <si>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</si>
  <si>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</si>
  <si>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</si>
  <si>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</si>
  <si>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</si>
  <si>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</si>
  <si>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</si>
  <si>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</si>
  <si>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</si>
  <si>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</si>
  <si>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</si>
  <si>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</si>
  <si>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</si>
  <si>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</si>
  <si>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</si>
  <si>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</si>
  <si>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</si>
  <si>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</si>
  <si>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</si>
  <si>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</si>
  <si>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</si>
  <si>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</si>
  <si>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</si>
  <si>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</si>
  <si>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</si>
  <si>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</si>
  <si>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</si>
  <si>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</si>
  <si>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</si>
  <si>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</si>
  <si>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</si>
  <si>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</si>
  <si>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</si>
  <si>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</si>
  <si>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</si>
  <si>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</si>
  <si>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</si>
  <si>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</si>
  <si>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</si>
  <si>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</si>
  <si>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</si>
  <si>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</si>
  <si>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</si>
  <si>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</si>
  <si>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</si>
  <si>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</si>
  <si>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</si>
  <si>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</si>
  <si>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</si>
  <si>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</si>
  <si>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</si>
  <si>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</si>
  <si>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</si>
  <si>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</si>
  <si>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</si>
  <si>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</si>
  <si>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</si>
  <si>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</si>
  <si>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</si>
  <si>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</si>
  <si>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</si>
  <si>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</si>
  <si>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</si>
  <si>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</si>
  <si>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</si>
  <si>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</si>
  <si>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</si>
  <si>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</si>
  <si>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</si>
  <si>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</si>
  <si>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</si>
  <si>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</si>
  <si>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</si>
  <si>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</si>
  <si>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</si>
  <si>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</si>
  <si>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</si>
  <si>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</si>
  <si>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</si>
  <si>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</si>
  <si>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</si>
  <si>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</si>
  <si>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</si>
  <si>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</si>
  <si>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</si>
  <si>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</si>
  <si>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</si>
  <si>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</si>
  <si>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</si>
  <si>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</si>
  <si>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</si>
  <si>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</si>
  <si>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</si>
  <si>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</si>
  <si>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</si>
  <si>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</si>
  <si>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</si>
  <si>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</si>
  <si>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</si>
  <si>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</si>
  <si>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</si>
  <si>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</si>
  <si>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</si>
  <si>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</si>
  <si>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</si>
  <si>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</si>
  <si>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</si>
  <si>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</si>
  <si>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</si>
  <si>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</si>
  <si>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</si>
  <si>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</si>
  <si>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</si>
  <si>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</si>
  <si>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</si>
  <si>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</si>
  <si>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</si>
  <si>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</si>
  <si>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</si>
  <si>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</si>
  <si>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</si>
  <si>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</si>
  <si>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</si>
  <si>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</si>
  <si>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</si>
  <si>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</si>
  <si>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</si>
  <si>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</si>
  <si>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</si>
  <si>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</si>
  <si>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</si>
  <si>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</si>
  <si>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</si>
  <si>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</si>
  <si>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</si>
  <si>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</si>
  <si>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</si>
  <si>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</si>
  <si>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</si>
  <si>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</si>
  <si>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</si>
  <si>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</si>
  <si>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</si>
  <si>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</si>
  <si>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</si>
  <si>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</si>
  <si>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</si>
  <si>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</si>
  <si>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</si>
  <si>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</si>
  <si>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</si>
  <si>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</si>
  <si>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</si>
  <si>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</si>
  <si>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</si>
  <si>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</si>
  <si>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</si>
  <si>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</si>
  <si>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</si>
  <si>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</si>
  <si>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</si>
  <si>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</si>
  <si>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</si>
  <si>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</si>
  <si>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</si>
  <si>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</si>
  <si>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</si>
  <si>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</si>
  <si>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</si>
  <si>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</si>
  <si>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</si>
  <si>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</si>
  <si>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</si>
  <si>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</si>
  <si>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</si>
  <si>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</si>
  <si>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</si>
  <si>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</si>
  <si>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</si>
  <si>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</si>
  <si>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</si>
  <si>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</si>
  <si>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</si>
  <si>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</si>
  <si>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</si>
  <si>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</si>
  <si>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</si>
  <si>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</si>
  <si>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</si>
  <si>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</si>
  <si>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</si>
  <si>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</si>
  <si>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</si>
  <si>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</si>
  <si>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</si>
  <si>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</si>
  <si>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</si>
  <si>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</si>
  <si>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</si>
  <si>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</si>
  <si>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</si>
  <si>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</si>
  <si>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</si>
  <si>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</si>
  <si>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</si>
  <si>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</si>
  <si>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</si>
  <si>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</si>
  <si>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</si>
  <si>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</si>
  <si>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</si>
  <si>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</si>
  <si>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</si>
  <si>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</si>
  <si>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</si>
  <si>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</si>
  <si>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</si>
  <si>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</si>
  <si>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</si>
  <si>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</si>
  <si>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</si>
  <si>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</si>
  <si>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</si>
  <si>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</si>
  <si>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</si>
  <si>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</si>
  <si>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</si>
  <si>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</si>
  <si>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</si>
  <si>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</si>
  <si>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</si>
  <si>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</si>
  <si>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</si>
  <si>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</si>
  <si>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</si>
  <si>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</si>
  <si>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</si>
  <si>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</si>
  <si>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</si>
  <si>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</si>
  <si>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</si>
  <si>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</si>
  <si>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</si>
  <si>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</si>
  <si>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</si>
  <si>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</si>
  <si>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</si>
  <si>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</si>
  <si>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</si>
  <si>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</si>
  <si>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</si>
  <si>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</si>
  <si>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</si>
  <si>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</si>
  <si>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</si>
  <si>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</si>
  <si>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</si>
  <si>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</si>
  <si>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</si>
  <si>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</si>
  <si>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</si>
  <si>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</si>
  <si>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</si>
  <si>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</si>
  <si>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</si>
  <si>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</si>
  <si>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</si>
  <si>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</si>
  <si>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</si>
  <si>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</si>
  <si>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</si>
  <si>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</si>
  <si>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</si>
  <si>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</si>
  <si>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</si>
  <si>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</si>
  <si>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</si>
  <si>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</si>
  <si>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</si>
  <si>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</si>
  <si>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</si>
  <si>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</si>
  <si>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</si>
  <si>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</si>
  <si>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</si>
  <si>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</si>
  <si>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</si>
  <si>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</si>
  <si>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</si>
  <si>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</si>
  <si>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</si>
  <si>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</si>
  <si>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</si>
  <si>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</si>
  <si>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</si>
  <si>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</si>
  <si>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</si>
  <si>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</si>
  <si>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</si>
  <si>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</si>
  <si>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</si>
  <si>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</si>
  <si>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</si>
  <si>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</si>
  <si>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</si>
  <si>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</si>
  <si>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</si>
  <si>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</si>
  <si>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</si>
  <si>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</si>
  <si>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</si>
  <si>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</si>
  <si>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</si>
  <si>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</si>
  <si>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</si>
  <si>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</si>
  <si>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</si>
  <si>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</si>
  <si>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</si>
  <si>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</si>
  <si>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</si>
  <si>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</si>
  <si>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</si>
  <si>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</si>
  <si>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</si>
  <si>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</si>
  <si>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</si>
  <si>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</si>
  <si>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</si>
  <si>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</si>
  <si>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</si>
  <si>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</si>
  <si>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</si>
  <si>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</si>
  <si>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</si>
  <si>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</si>
  <si>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</si>
  <si>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</si>
  <si>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</si>
  <si>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</si>
  <si>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</si>
  <si>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</si>
  <si>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</si>
  <si>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</si>
  <si>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</si>
  <si>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</si>
  <si>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</si>
  <si>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</si>
  <si>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</si>
  <si>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</si>
  <si>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</si>
  <si>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</si>
  <si>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</si>
  <si>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</si>
  <si>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</si>
  <si>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</si>
  <si>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</si>
  <si>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</si>
  <si>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</si>
  <si>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</si>
  <si>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</si>
  <si>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</si>
  <si>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</si>
  <si>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</si>
  <si>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</si>
  <si>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</si>
  <si>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</si>
  <si>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</si>
  <si>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</si>
  <si>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</si>
  <si>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</si>
  <si>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</si>
  <si>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</si>
  <si>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</si>
  <si>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</si>
  <si>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</si>
  <si>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</si>
  <si>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</si>
  <si>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</si>
  <si>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</si>
  <si>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</si>
  <si>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</si>
  <si>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</si>
  <si>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</si>
  <si>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</si>
  <si>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</si>
  <si>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</si>
  <si>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</si>
  <si>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</si>
  <si>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</si>
  <si>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</si>
  <si>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</si>
  <si>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</si>
  <si>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</si>
  <si>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</si>
  <si>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</si>
  <si>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</si>
  <si>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</si>
  <si>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</si>
  <si>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</si>
  <si>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</si>
  <si>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</si>
  <si>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</si>
  <si>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</si>
  <si>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</si>
  <si>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</si>
  <si>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</si>
  <si>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</si>
  <si>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</si>
  <si>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</si>
  <si>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</si>
  <si>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</si>
  <si>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</si>
  <si>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</si>
  <si>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</si>
  <si>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</si>
  <si>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</si>
  <si>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</si>
  <si>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</si>
  <si>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</si>
  <si>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</si>
  <si>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</si>
  <si>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</si>
  <si>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</si>
  <si>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</si>
  <si>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</si>
  <si>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</si>
  <si>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</si>
  <si>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</si>
  <si>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</si>
  <si>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</si>
  <si>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</si>
  <si>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</si>
  <si>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</si>
  <si>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</si>
  <si>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</si>
  <si>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</si>
  <si>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</si>
  <si>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</si>
  <si>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</si>
  <si>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</si>
  <si>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</si>
  <si>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</si>
  <si>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</si>
  <si>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</si>
  <si>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</si>
  <si>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</si>
  <si>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</si>
  <si>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</si>
  <si>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</si>
  <si>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</si>
  <si>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</si>
  <si>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</si>
  <si>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</si>
  <si>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</si>
  <si>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</si>
  <si>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</si>
  <si>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</si>
  <si>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</si>
  <si>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</si>
  <si>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</si>
  <si>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</si>
  <si>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</si>
  <si>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</si>
  <si>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</si>
  <si>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</si>
  <si>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</si>
  <si>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</si>
  <si>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</si>
  <si>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</si>
  <si>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</si>
  <si>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</si>
  <si>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</si>
  <si>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</si>
  <si>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</si>
  <si>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</si>
  <si>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</si>
  <si>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</si>
  <si>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</si>
  <si>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</si>
  <si>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</si>
  <si>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</si>
  <si>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</si>
  <si>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</si>
  <si>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</si>
  <si>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</si>
  <si>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</si>
  <si>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</si>
  <si>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</si>
  <si>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</si>
  <si>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</si>
  <si>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</si>
  <si>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</si>
  <si>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</si>
  <si>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</si>
  <si>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</si>
  <si>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</si>
  <si>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</si>
  <si>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</si>
  <si>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</si>
  <si>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</si>
  <si>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</si>
  <si>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</si>
  <si>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</si>
  <si>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</si>
  <si>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</si>
  <si>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</si>
  <si>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</si>
  <si>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</si>
  <si>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</si>
  <si>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</si>
  <si>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</si>
  <si>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</si>
  <si>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</si>
  <si>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</si>
  <si>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</si>
  <si>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</si>
  <si>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</si>
  <si>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</si>
  <si>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</si>
  <si>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</si>
  <si>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</si>
  <si>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</si>
  <si>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</si>
  <si>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</si>
  <si>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</si>
  <si>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</si>
  <si>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</si>
  <si>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</si>
  <si>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</si>
  <si>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</si>
  <si>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</si>
  <si>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</si>
  <si>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</si>
  <si>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</si>
  <si>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</si>
  <si>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</si>
  <si>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</si>
  <si>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</si>
  <si>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</si>
  <si>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</si>
  <si>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</si>
  <si>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</si>
  <si>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</si>
  <si>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</si>
  <si>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</si>
  <si>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</si>
  <si>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</si>
  <si>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</si>
  <si>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</si>
  <si>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</si>
  <si>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</si>
  <si>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</si>
  <si>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</si>
  <si>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</si>
  <si>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</si>
  <si>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</si>
  <si>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</si>
  <si>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</si>
  <si>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</si>
  <si>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</si>
  <si>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</si>
  <si>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</si>
  <si>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</si>
  <si>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</si>
  <si>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</si>
  <si>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</si>
  <si>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</si>
  <si>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</si>
  <si>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</si>
  <si>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</si>
  <si>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</si>
  <si>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</si>
  <si>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</si>
  <si>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</si>
  <si>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</si>
  <si>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</si>
  <si>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</si>
  <si>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</si>
  <si>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</si>
  <si>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</si>
  <si>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</si>
  <si>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</si>
  <si>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</si>
  <si>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</si>
  <si>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</si>
  <si>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</si>
  <si>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</si>
  <si>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</si>
  <si>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</si>
  <si>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</si>
  <si>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</si>
  <si>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</si>
  <si>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</si>
  <si>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</si>
  <si>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</si>
  <si>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</si>
  <si>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</si>
  <si>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</si>
  <si>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</si>
  <si>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</si>
  <si>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</si>
  <si>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</si>
  <si>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</si>
  <si>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</si>
  <si>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</si>
  <si>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</si>
  <si>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</si>
  <si>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</si>
  <si>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</si>
  <si>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</si>
  <si>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</si>
  <si>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</si>
  <si>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</si>
  <si>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</si>
  <si>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</si>
  <si>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</si>
  <si>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</si>
  <si>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</si>
  <si>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</si>
  <si>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</si>
  <si>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</si>
  <si>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</si>
  <si>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</si>
  <si>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</si>
  <si>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</si>
  <si>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</si>
  <si>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</si>
  <si>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</si>
  <si>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</si>
  <si>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</si>
  <si>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</si>
  <si>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</si>
  <si>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</si>
  <si>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</si>
  <si>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</si>
  <si>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</si>
  <si>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</si>
  <si>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</si>
  <si>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</si>
  <si>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</si>
  <si>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</si>
  <si>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</si>
  <si>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</si>
  <si>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</si>
  <si>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</si>
  <si>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</si>
  <si>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</si>
  <si>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</si>
  <si>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</si>
  <si>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</si>
  <si>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</si>
  <si>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</si>
  <si>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</si>
  <si>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</si>
  <si>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</si>
  <si>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</si>
  <si>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</si>
  <si>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</si>
  <si>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</si>
  <si>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</si>
  <si>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</si>
  <si>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</si>
  <si>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</si>
  <si>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</si>
  <si>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</si>
  <si>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</si>
  <si>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</si>
  <si>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</si>
  <si>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</si>
  <si>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</si>
  <si>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</si>
  <si>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</si>
  <si>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</si>
  <si>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</si>
  <si>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</si>
  <si>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</si>
  <si>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</si>
  <si>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</si>
  <si>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</si>
  <si>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</si>
  <si>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</si>
  <si>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</si>
  <si>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</si>
  <si>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</si>
  <si>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</si>
  <si>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</si>
  <si>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</si>
  <si>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</si>
  <si>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</si>
  <si>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</si>
  <si>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</si>
  <si>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</si>
  <si>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</si>
  <si>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</si>
  <si>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</si>
  <si>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</si>
  <si>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</si>
  <si>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</si>
  <si>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</si>
  <si>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</si>
  <si>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</si>
  <si>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</si>
  <si>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</si>
  <si>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</si>
  <si>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</si>
  <si>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</si>
  <si>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</si>
  <si>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</si>
  <si>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</si>
  <si>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</si>
  <si>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</si>
  <si>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</si>
  <si>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</si>
  <si>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</si>
  <si>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</si>
  <si>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</si>
  <si>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</si>
  <si>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</si>
  <si>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</si>
  <si>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</si>
  <si>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</si>
  <si>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</si>
  <si>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</si>
  <si>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</si>
  <si>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</si>
  <si>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</si>
  <si>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</si>
  <si>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</si>
  <si>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</si>
  <si>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</si>
  <si>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</si>
  <si>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</si>
  <si>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</si>
  <si>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</si>
  <si>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</si>
  <si>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</si>
  <si>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</si>
  <si>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</si>
  <si>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</si>
  <si>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</si>
  <si>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</si>
  <si>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</si>
  <si>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</si>
  <si>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</si>
  <si>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</si>
  <si>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</si>
  <si>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</si>
  <si>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</si>
  <si>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</si>
  <si>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</si>
  <si>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</si>
  <si>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</si>
  <si>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</si>
  <si>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</si>
  <si>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</si>
  <si>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</si>
  <si>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</si>
  <si>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</si>
  <si>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</si>
  <si>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</si>
  <si>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</si>
  <si>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</si>
  <si>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</si>
  <si>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</si>
  <si>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</si>
  <si>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</si>
  <si>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</si>
  <si>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</si>
  <si>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</si>
  <si>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</si>
  <si>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</si>
  <si>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</si>
  <si>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</si>
  <si>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</si>
  <si>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</si>
  <si>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</si>
  <si>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</si>
  <si>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</si>
  <si>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</si>
  <si>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</si>
  <si>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</si>
  <si>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</si>
  <si>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</si>
  <si>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</si>
  <si>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</si>
  <si>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</si>
  <si>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</si>
  <si>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</si>
  <si>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</si>
  <si>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</si>
  <si>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</si>
  <si>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</si>
  <si>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</si>
  <si>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</si>
  <si>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</si>
  <si>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</si>
  <si>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</si>
  <si>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</si>
  <si>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</si>
  <si>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</si>
  <si>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</si>
  <si>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</si>
  <si>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</si>
  <si>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</si>
  <si>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</si>
  <si>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</si>
  <si>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</si>
  <si>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</si>
  <si>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</si>
  <si>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</si>
  <si>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</si>
  <si>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</si>
  <si>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</si>
  <si>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</si>
  <si>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</si>
  <si>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</si>
  <si>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</si>
  <si>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</si>
  <si>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</si>
  <si>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</si>
  <si>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</si>
  <si>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</si>
  <si>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</si>
  <si>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</si>
  <si>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</si>
  <si>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</si>
  <si>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</si>
  <si>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</si>
  <si>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</si>
  <si>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</si>
  <si>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</si>
  <si>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</si>
  <si>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</si>
  <si>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</si>
  <si>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</si>
  <si>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</si>
  <si>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</si>
  <si>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</si>
  <si>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</si>
  <si>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</si>
  <si>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</si>
  <si>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</si>
  <si>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</si>
  <si>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</si>
  <si>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</si>
  <si>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</si>
  <si>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</si>
  <si>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</si>
  <si>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</si>
  <si>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</si>
  <si>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</si>
  <si>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</si>
  <si>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</si>
  <si>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</si>
  <si>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</si>
  <si>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</si>
  <si>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</si>
  <si>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</si>
  <si>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</si>
  <si>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</si>
  <si>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</si>
  <si>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</si>
  <si>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</si>
  <si>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</si>
  <si>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</si>
  <si>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</si>
  <si>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</si>
  <si>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</si>
  <si>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</si>
  <si>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</si>
  <si>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</si>
  <si>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</si>
  <si>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</si>
  <si>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</si>
  <si>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</si>
  <si>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</si>
  <si>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</si>
  <si>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</si>
  <si>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</si>
  <si>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</si>
  <si>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</si>
  <si>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</si>
  <si>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</si>
  <si>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</si>
  <si>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</si>
  <si>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</si>
  <si>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</si>
  <si>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</si>
  <si>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</si>
  <si>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</si>
  <si>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</si>
  <si>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</si>
  <si>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</si>
  <si>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</si>
  <si>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</si>
  <si>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</si>
  <si>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</si>
  <si>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</si>
  <si>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</si>
  <si>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</si>
  <si>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</si>
  <si>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</si>
  <si>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</si>
  <si>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</si>
  <si>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</si>
  <si>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</si>
  <si>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</si>
  <si>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</si>
  <si>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</si>
  <si>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</si>
  <si>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</si>
  <si>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</si>
  <si>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</si>
  <si>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</si>
  <si>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</si>
  <si>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</si>
  <si>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</si>
  <si>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</si>
  <si>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</si>
  <si>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</si>
  <si>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</si>
  <si>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</si>
  <si>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</si>
  <si>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</si>
  <si>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</si>
  <si>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</si>
  <si>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</si>
  <si>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</si>
  <si>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</si>
  <si>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</si>
  <si>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</si>
  <si>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</si>
  <si>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</si>
  <si>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</si>
  <si>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</si>
  <si>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</si>
  <si>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</si>
  <si>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</si>
  <si>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</si>
  <si>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</si>
  <si>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</si>
  <si>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</si>
  <si>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</si>
  <si>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</si>
  <si>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</si>
  <si>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</si>
  <si>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</si>
  <si>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</si>
  <si>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</si>
  <si>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</si>
  <si>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</si>
  <si>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</si>
  <si>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</si>
  <si>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</si>
  <si>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</si>
  <si>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</si>
  <si>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</si>
  <si>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</si>
  <si>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</si>
  <si>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</si>
  <si>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</si>
  <si>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</si>
  <si>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</si>
  <si>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</si>
  <si>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</si>
  <si>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</si>
  <si>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</si>
  <si>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</si>
  <si>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</si>
  <si>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</si>
  <si>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</si>
  <si>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</si>
  <si>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</si>
  <si>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</si>
  <si>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</si>
  <si>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</si>
  <si>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</si>
  <si>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</si>
  <si>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</si>
  <si>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</si>
  <si>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</si>
  <si>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</si>
  <si>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</si>
  <si>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</si>
  <si>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</si>
  <si>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</si>
  <si>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</si>
  <si>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</si>
  <si>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</si>
  <si>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</si>
  <si>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</si>
  <si>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</si>
  <si>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</si>
  <si>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</si>
  <si>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</si>
  <si>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</si>
  <si>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</si>
  <si>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</si>
  <si>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</si>
  <si>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</si>
  <si>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</si>
  <si>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</si>
  <si>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</si>
  <si>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</si>
  <si>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</si>
  <si>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</si>
  <si>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</si>
  <si>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</si>
  <si>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</si>
  <si>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</si>
  <si>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</si>
  <si>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</si>
  <si>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</si>
  <si>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</si>
  <si>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</si>
  <si>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</si>
  <si>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</si>
  <si>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</si>
  <si>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</si>
  <si>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</si>
  <si>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</si>
  <si>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</si>
  <si>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</si>
  <si>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</si>
  <si>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</si>
  <si>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</si>
  <si>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</si>
  <si>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</si>
  <si>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</si>
  <si>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</si>
  <si>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</si>
  <si>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</si>
  <si>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</si>
  <si>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</si>
  <si>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</si>
  <si>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</si>
  <si>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</si>
  <si>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</si>
  <si>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</si>
  <si>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</si>
  <si>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</si>
  <si>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</si>
  <si>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</si>
  <si>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</si>
  <si>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</si>
  <si>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</si>
  <si>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</si>
  <si>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</si>
  <si>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</si>
  <si>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</si>
  <si>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</si>
  <si>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</si>
  <si>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</si>
  <si>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</si>
  <si>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</si>
  <si>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</si>
  <si>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</si>
  <si>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</si>
  <si>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</si>
  <si>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</si>
  <si>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</si>
  <si>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</si>
  <si>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</si>
  <si>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</si>
  <si>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</si>
  <si>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</si>
  <si>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</si>
  <si>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</si>
  <si>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</si>
  <si>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</si>
  <si>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</si>
  <si>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</si>
  <si>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</si>
  <si>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</si>
  <si>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</si>
  <si>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</si>
  <si>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</si>
  <si>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</si>
  <si>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</si>
  <si>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</si>
  <si>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</si>
  <si>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</si>
  <si>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</si>
  <si>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</si>
  <si>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</si>
  <si>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</si>
  <si>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</si>
  <si>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</si>
  <si>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</si>
  <si>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</si>
  <si>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</si>
  <si>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</si>
  <si>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</si>
  <si>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</si>
  <si>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</si>
  <si>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</si>
  <si>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</si>
  <si>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</si>
  <si>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</si>
  <si>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</si>
  <si>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</si>
  <si>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</si>
  <si>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</si>
  <si>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</si>
  <si>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</si>
  <si>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</si>
  <si>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</si>
  <si>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</si>
  <si>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</si>
  <si>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</si>
  <si>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</si>
  <si>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</si>
  <si>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</si>
  <si>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</si>
  <si>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</si>
  <si>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</si>
  <si>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</si>
  <si>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</si>
  <si>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</si>
  <si>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</si>
  <si>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</si>
  <si>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</si>
  <si>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</si>
  <si>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</si>
  <si>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</si>
  <si>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</si>
  <si>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</si>
  <si>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</si>
  <si>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</si>
  <si>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</si>
  <si>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</si>
  <si>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</si>
  <si>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</si>
  <si>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</si>
  <si>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</si>
  <si>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</si>
  <si>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</si>
  <si>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</si>
  <si>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</si>
  <si>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</si>
  <si>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</si>
  <si>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</si>
  <si>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</si>
  <si>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</si>
  <si>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</si>
  <si>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</si>
  <si>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</si>
  <si>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</si>
  <si>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</si>
  <si>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</si>
  <si>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</si>
  <si>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</si>
  <si>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</si>
  <si>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</si>
  <si>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</si>
  <si>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</si>
  <si>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</si>
  <si>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</si>
  <si>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</si>
  <si>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</si>
  <si>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</si>
  <si>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</si>
  <si>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</si>
  <si>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</si>
  <si>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</si>
  <si>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</si>
  <si>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</si>
  <si>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</si>
  <si>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</si>
  <si>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</si>
  <si>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</si>
  <si>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</si>
  <si>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</si>
  <si>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</si>
  <si>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</si>
  <si>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</si>
  <si>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</si>
  <si>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</si>
  <si>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</si>
  <si>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</si>
  <si>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</si>
  <si>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</si>
  <si>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</si>
  <si>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</si>
  <si>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</si>
  <si>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</si>
  <si>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</si>
  <si>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</si>
  <si>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</si>
  <si>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</si>
  <si>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</si>
  <si>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</si>
  <si>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</si>
  <si>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</si>
  <si>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</si>
  <si>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</si>
  <si>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</si>
  <si>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</si>
  <si>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</si>
  <si>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</si>
  <si>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</si>
  <si>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</si>
  <si>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</si>
  <si>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</si>
  <si>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</si>
  <si>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</si>
  <si>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</si>
  <si>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</si>
  <si>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</si>
  <si>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</si>
  <si>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</si>
  <si>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</si>
  <si>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</si>
  <si>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</si>
  <si>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</si>
  <si>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</si>
  <si>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</si>
  <si>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</si>
  <si>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</si>
  <si>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</si>
  <si>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</si>
  <si>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</si>
  <si>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</si>
  <si>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</si>
  <si>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</si>
  <si>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</si>
  <si>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</si>
  <si>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</si>
  <si>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</si>
  <si>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</si>
  <si>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</si>
  <si>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</si>
  <si>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</si>
  <si>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</si>
  <si>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</si>
  <si>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</si>
  <si>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</si>
  <si>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</si>
  <si>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</si>
  <si>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</si>
  <si>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</si>
  <si>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</si>
  <si>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</si>
  <si>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</si>
  <si>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</si>
  <si>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</si>
  <si>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</si>
  <si>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</si>
  <si>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</si>
  <si>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</si>
  <si>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</si>
  <si>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</si>
  <si>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</si>
  <si>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</si>
  <si>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</si>
  <si>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</si>
  <si>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</si>
  <si>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</si>
  <si>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</si>
  <si>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</si>
  <si>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</si>
  <si>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</si>
  <si>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</si>
  <si>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</si>
  <si>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</si>
  <si>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</si>
  <si>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</si>
  <si>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</si>
  <si>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</si>
  <si>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</si>
  <si>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</si>
  <si>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</si>
  <si>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</si>
  <si>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</si>
  <si>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</si>
  <si>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</si>
  <si>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</si>
  <si>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</si>
  <si>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</si>
  <si>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</si>
  <si>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</si>
  <si>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</si>
  <si>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</si>
  <si>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</si>
  <si>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</si>
  <si>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</si>
  <si>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</si>
  <si>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</si>
  <si>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</si>
  <si>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</si>
  <si>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</si>
  <si>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</si>
  <si>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</si>
  <si>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</si>
  <si>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</si>
  <si>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</si>
  <si>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</si>
  <si>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</si>
  <si>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</si>
  <si>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</si>
  <si>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</si>
  <si>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</si>
  <si>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</si>
  <si>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</si>
  <si>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</si>
  <si>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</si>
  <si>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</si>
  <si>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</si>
  <si>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</si>
  <si>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</si>
  <si>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</si>
  <si>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</si>
  <si>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</si>
  <si>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</si>
  <si>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</si>
  <si>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</si>
  <si>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</si>
  <si>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</si>
  <si>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</si>
  <si>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</si>
  <si>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</si>
  <si>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</si>
  <si>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</si>
  <si>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</si>
  <si>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</si>
  <si>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</si>
  <si>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</si>
  <si>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</si>
  <si>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</si>
  <si>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</si>
  <si>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</si>
  <si>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</si>
  <si>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</si>
  <si>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</si>
  <si>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</si>
  <si>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</si>
  <si>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</si>
  <si>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</si>
  <si>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</si>
  <si>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</si>
  <si>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</si>
  <si>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</si>
  <si>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</si>
  <si>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</si>
  <si>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</si>
  <si>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</si>
  <si>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</si>
  <si>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</si>
  <si>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</si>
  <si>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</si>
  <si>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</si>
  <si>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</si>
  <si>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</si>
  <si>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</si>
  <si>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</si>
  <si>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</si>
  <si>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</si>
  <si>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</si>
  <si>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</si>
  <si>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</si>
  <si>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</si>
  <si>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</si>
  <si>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</si>
  <si>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</si>
  <si>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</si>
  <si>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</si>
  <si>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</si>
  <si>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</si>
  <si>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</si>
  <si>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</si>
  <si>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</si>
  <si>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</si>
  <si>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</si>
  <si>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</si>
  <si>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</si>
  <si>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</si>
  <si>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</si>
  <si>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</si>
  <si>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</si>
  <si>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</si>
  <si>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</si>
  <si>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</si>
  <si>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</si>
  <si>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</si>
  <si>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</si>
  <si>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</si>
  <si>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</si>
  <si>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</si>
  <si>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</si>
  <si>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</si>
  <si>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</si>
  <si>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</si>
  <si>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</si>
  <si>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</si>
  <si>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</si>
  <si>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</si>
  <si>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</si>
  <si>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</si>
  <si>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</si>
  <si>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</si>
  <si>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</si>
  <si>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</si>
  <si>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</si>
  <si>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</si>
  <si>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</si>
  <si>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</si>
  <si>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</si>
  <si>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</si>
  <si>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</si>
  <si>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</si>
  <si>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</si>
  <si>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</si>
  <si>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</si>
  <si>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</si>
  <si>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</si>
  <si>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</si>
  <si>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</si>
  <si>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</si>
  <si>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</si>
  <si>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</si>
  <si>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</si>
  <si>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</si>
  <si>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</si>
  <si>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</si>
  <si>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</si>
  <si>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</si>
  <si>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</si>
  <si>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</si>
  <si>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</si>
  <si>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</si>
  <si>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</si>
  <si>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</si>
  <si>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</si>
  <si>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</si>
  <si>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</si>
  <si>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</si>
  <si>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</si>
  <si>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</si>
  <si>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</si>
  <si>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</si>
  <si>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</si>
  <si>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</si>
  <si>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</si>
  <si>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</si>
  <si>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</si>
  <si>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</si>
  <si>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</si>
  <si>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</si>
  <si>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</si>
  <si>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</si>
  <si>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</si>
  <si>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</si>
  <si>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</si>
  <si>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</si>
  <si>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</si>
  <si>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</si>
  <si>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</si>
  <si>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</si>
  <si>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</si>
  <si>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</si>
  <si>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</si>
  <si>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</si>
  <si>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</si>
  <si>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</si>
  <si>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</si>
  <si>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</si>
  <si>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</si>
  <si>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</si>
  <si>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</si>
  <si>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</si>
  <si>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</si>
  <si>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</si>
  <si>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</si>
  <si>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</si>
  <si>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</si>
  <si>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</si>
  <si>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</si>
  <si>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</si>
  <si>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</si>
  <si>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</si>
  <si>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</si>
  <si>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</si>
  <si>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</si>
  <si>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</si>
  <si>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</si>
  <si>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</si>
  <si>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</si>
  <si>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</si>
  <si>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</si>
  <si>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</si>
  <si>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</si>
  <si>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</si>
  <si>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</si>
  <si>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</si>
  <si>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</si>
  <si>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</si>
  <si>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</si>
  <si>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</si>
  <si>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</si>
  <si>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</si>
  <si>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</si>
  <si>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</si>
  <si>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</si>
  <si>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</si>
  <si>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</si>
  <si>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</si>
  <si>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</si>
  <si>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</si>
  <si>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</si>
  <si>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</si>
  <si>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</si>
  <si>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</si>
  <si>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</si>
  <si>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</si>
  <si>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</si>
  <si>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</si>
  <si>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</si>
  <si>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</si>
  <si>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</si>
  <si>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</si>
  <si>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</si>
  <si>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</si>
  <si>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</si>
  <si>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</si>
  <si>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</si>
  <si>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</si>
  <si>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</si>
  <si>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</si>
  <si>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</si>
  <si>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</si>
  <si>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</si>
  <si>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</si>
  <si>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</si>
  <si>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</si>
  <si>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</si>
  <si>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</si>
  <si>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</si>
  <si>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</si>
  <si>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</si>
  <si>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</si>
  <si>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</si>
  <si>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</si>
  <si>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</si>
  <si>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</si>
  <si>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</si>
  <si>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</si>
  <si>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</si>
  <si>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</si>
  <si>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</si>
  <si>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</si>
  <si>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</si>
  <si>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</si>
  <si>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</si>
  <si>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</si>
  <si>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</si>
  <si>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</si>
  <si>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</si>
  <si>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</si>
  <si>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</si>
  <si>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</si>
  <si>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</si>
  <si>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</si>
  <si>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</si>
  <si>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</si>
  <si>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</si>
  <si>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</si>
  <si>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</si>
  <si>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</si>
  <si>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</si>
  <si>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</si>
  <si>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</si>
  <si>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</si>
  <si>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</si>
  <si>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</si>
  <si>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</si>
  <si>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</si>
  <si>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</si>
  <si>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</si>
  <si>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</si>
  <si>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</si>
  <si>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</si>
  <si>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</si>
  <si>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</si>
  <si>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</si>
  <si>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</si>
  <si>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</si>
  <si>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</si>
  <si>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</si>
  <si>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</si>
  <si>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</si>
  <si>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</si>
  <si>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</si>
  <si>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</si>
  <si>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</si>
  <si>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</si>
  <si>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</si>
  <si>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</si>
  <si>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</si>
  <si>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</si>
  <si>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</si>
  <si>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</si>
  <si>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</si>
  <si>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</si>
  <si>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</si>
  <si>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</si>
  <si>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</si>
  <si>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</si>
  <si>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</si>
  <si>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</si>
  <si>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</si>
  <si>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</si>
  <si>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</si>
  <si>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</si>
  <si>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</si>
  <si>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</si>
  <si>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</si>
  <si>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</si>
  <si>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</si>
  <si>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</si>
  <si>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</si>
  <si>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</si>
  <si>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</si>
  <si>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</si>
  <si>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</si>
  <si>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</si>
  <si>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</si>
  <si>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</si>
  <si>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</si>
  <si>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</si>
  <si>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</si>
  <si>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</si>
  <si>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</si>
  <si>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</si>
  <si>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</si>
  <si>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</si>
  <si>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</si>
  <si>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</si>
  <si>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</si>
  <si>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</si>
  <si>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</si>
  <si>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</si>
  <si>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</si>
  <si>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</si>
  <si>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</si>
  <si>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</si>
  <si>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</si>
  <si>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</si>
  <si>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</si>
  <si>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</si>
  <si>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</si>
  <si>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</si>
  <si>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</si>
  <si>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</si>
  <si>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</si>
  <si>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</si>
  <si>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</si>
  <si>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</si>
  <si>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</si>
  <si>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</si>
  <si>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</si>
  <si>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</si>
  <si>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</si>
  <si>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</si>
  <si>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</si>
  <si>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</si>
  <si>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</si>
  <si>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</si>
  <si>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</si>
  <si>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</si>
  <si>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</si>
  <si>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</si>
  <si>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</si>
  <si>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</si>
  <si>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</si>
  <si>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</si>
  <si>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</si>
  <si>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</si>
  <si>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</si>
  <si>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</si>
  <si>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</si>
  <si>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</si>
  <si>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</si>
  <si>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</si>
  <si>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</si>
  <si>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</si>
  <si>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</si>
  <si>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</si>
  <si>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</si>
  <si>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</si>
  <si>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</si>
  <si>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</si>
  <si>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</si>
  <si>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</si>
  <si>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</si>
  <si>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</si>
  <si>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</si>
  <si>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</si>
  <si>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</si>
  <si>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</si>
  <si>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</si>
  <si>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</si>
  <si>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</si>
  <si>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</si>
  <si>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</si>
  <si>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</si>
  <si>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</si>
  <si>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</si>
  <si>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</si>
  <si>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</si>
  <si>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</si>
  <si>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</si>
  <si>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</si>
  <si>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</si>
  <si>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</si>
  <si>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</si>
  <si>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</si>
  <si>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</si>
  <si>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</si>
  <si>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</si>
  <si>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</si>
  <si>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</si>
  <si>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</si>
  <si>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</si>
  <si>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</si>
  <si>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</si>
  <si>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</si>
  <si>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</si>
  <si>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</si>
  <si>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</si>
  <si>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</si>
  <si>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</si>
  <si>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</si>
  <si>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</si>
  <si>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</si>
  <si>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</si>
  <si>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</si>
  <si>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</si>
  <si>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</si>
  <si>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</si>
  <si>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</si>
  <si>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</si>
  <si>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</si>
  <si>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</si>
  <si>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</si>
  <si>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</si>
  <si>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</si>
  <si>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</si>
  <si>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</si>
  <si>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</si>
  <si>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</si>
  <si>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</si>
  <si>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</si>
  <si>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</si>
  <si>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</si>
  <si>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</si>
  <si>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</si>
  <si>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</si>
  <si>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</si>
  <si>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</si>
  <si>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</si>
  <si>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</si>
  <si>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</si>
  <si>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</si>
  <si>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</si>
  <si>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</si>
  <si>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</si>
  <si>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</si>
  <si>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</si>
  <si>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</si>
  <si>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</si>
  <si>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</si>
  <si>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</si>
  <si>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</si>
  <si>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</si>
  <si>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</si>
  <si>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</si>
  <si>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</si>
  <si>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</si>
  <si>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</si>
  <si>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</si>
  <si>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</si>
  <si>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</si>
  <si>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</si>
  <si>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</si>
  <si>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</si>
  <si>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</si>
  <si>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</si>
  <si>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</si>
  <si>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</si>
  <si>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</si>
  <si>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</si>
  <si>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</si>
  <si>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</si>
  <si>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</si>
  <si>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</si>
  <si>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</si>
  <si>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</si>
  <si>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</si>
  <si>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</si>
  <si>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</si>
  <si>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</si>
  <si>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</si>
  <si>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</si>
  <si>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</si>
  <si>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</si>
  <si>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</si>
  <si>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</si>
  <si>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</si>
  <si>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</si>
  <si>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</si>
  <si>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</si>
  <si>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</si>
  <si>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</si>
  <si>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</si>
  <si>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</si>
  <si>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</si>
  <si>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</si>
  <si>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</si>
  <si>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</si>
  <si>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</si>
  <si>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</si>
  <si>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</si>
  <si>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</si>
  <si>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</si>
  <si>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</si>
  <si>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</si>
  <si>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</si>
  <si>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</si>
  <si>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</si>
  <si>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</si>
  <si>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</si>
  <si>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</si>
  <si>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</si>
  <si>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</si>
  <si>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</si>
  <si>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</si>
  <si>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</si>
  <si>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</si>
  <si>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</si>
  <si>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</si>
  <si>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</si>
  <si>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</si>
  <si>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</si>
  <si>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</si>
  <si>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</si>
  <si>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</si>
  <si>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</si>
  <si>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</si>
  <si>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</si>
  <si>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</si>
  <si>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</si>
  <si>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</si>
  <si>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</si>
  <si>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</si>
  <si>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</si>
  <si>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</si>
  <si>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</si>
  <si>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</si>
  <si>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</si>
  <si>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</si>
  <si>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</si>
  <si>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</si>
  <si>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</si>
  <si>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</si>
  <si>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</si>
  <si>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</si>
  <si>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</si>
  <si>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</si>
  <si>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</si>
  <si>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</si>
  <si>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</si>
  <si>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</si>
  <si>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</si>
  <si>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</si>
  <si>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</si>
  <si>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</si>
  <si>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</si>
  <si>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</si>
  <si>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</si>
  <si>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</si>
  <si>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</si>
  <si>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</si>
  <si>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</si>
  <si>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</si>
  <si>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</si>
  <si>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</si>
  <si>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</si>
  <si>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</si>
  <si>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</si>
  <si>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</si>
  <si>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</si>
  <si>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</si>
  <si>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</si>
  <si>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</si>
  <si>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</si>
  <si>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</si>
  <si>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</si>
  <si>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</si>
  <si>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</si>
  <si>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</si>
  <si>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</si>
  <si>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</si>
  <si>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</si>
  <si>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</si>
  <si>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</si>
  <si>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</si>
  <si>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</si>
  <si>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</si>
  <si>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</si>
  <si>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</si>
  <si>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</si>
  <si>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</si>
  <si>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</si>
  <si>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</si>
  <si>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</si>
  <si>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</si>
  <si>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</si>
  <si>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</si>
  <si>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</si>
  <si>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</si>
  <si>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</si>
  <si>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</si>
  <si>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</si>
  <si>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</si>
  <si>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</si>
  <si>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</si>
  <si>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</si>
  <si>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</si>
  <si>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</si>
  <si>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</si>
  <si>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</si>
  <si>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</si>
  <si>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</si>
  <si>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</si>
  <si>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</si>
  <si>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</si>
  <si>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</si>
  <si>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</si>
  <si>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</si>
  <si>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</si>
  <si>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</si>
  <si>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</si>
  <si>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</si>
  <si>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</si>
  <si>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</si>
  <si>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</si>
  <si>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</si>
  <si>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</si>
  <si>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</si>
  <si>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</si>
  <si>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</si>
  <si>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</si>
  <si>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</si>
  <si>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</si>
  <si>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</si>
  <si>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</si>
  <si>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</si>
  <si>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</si>
  <si>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</si>
  <si>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</si>
  <si>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</si>
  <si>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</si>
  <si>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</si>
  <si>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</si>
  <si>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</si>
  <si>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</si>
  <si>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</si>
  <si>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</si>
  <si>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</si>
  <si>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</si>
  <si>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</si>
  <si>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</si>
  <si>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</si>
  <si>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</si>
  <si>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</si>
  <si>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</si>
  <si>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</si>
  <si>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</si>
  <si>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</si>
  <si>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</si>
  <si>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</si>
  <si>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</si>
  <si>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</si>
  <si>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</si>
  <si>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</si>
  <si>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</si>
  <si>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</si>
  <si>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</si>
  <si>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</si>
  <si>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</si>
  <si>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</si>
  <si>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</si>
  <si>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</si>
  <si>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</si>
  <si>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</si>
  <si>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</si>
  <si>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</si>
  <si>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</si>
  <si>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</si>
  <si>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</si>
  <si>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</si>
  <si>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</si>
  <si>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</si>
  <si>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</si>
  <si>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</si>
  <si>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</si>
  <si>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</si>
  <si>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</si>
  <si>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</si>
  <si>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</si>
  <si>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</si>
  <si>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</si>
  <si>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</si>
  <si>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</si>
  <si>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</si>
  <si>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</si>
  <si>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</si>
  <si>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</si>
  <si>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</si>
  <si>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</si>
  <si>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</si>
  <si>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</si>
  <si>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</si>
  <si>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</si>
  <si>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</si>
  <si>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</si>
  <si>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</si>
  <si>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</si>
  <si>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</si>
  <si>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</si>
  <si>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</si>
  <si>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</si>
  <si>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</si>
  <si>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</si>
  <si>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</si>
  <si>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</si>
  <si>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</si>
  <si>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</si>
  <si>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</si>
  <si>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</si>
  <si>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</si>
  <si>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</si>
  <si>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</si>
  <si>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</si>
  <si>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</si>
  <si>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</si>
  <si>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</si>
  <si>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</si>
  <si>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</si>
  <si>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</si>
  <si>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</si>
  <si>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</si>
  <si>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</si>
  <si>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</si>
  <si>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</si>
  <si>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</si>
  <si>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</si>
  <si>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</si>
  <si>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</si>
  <si>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</si>
  <si>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</si>
  <si>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</si>
  <si>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</si>
  <si>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</si>
  <si>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</si>
  <si>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</si>
  <si>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</si>
  <si>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</si>
  <si>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</si>
  <si>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</si>
  <si>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</si>
  <si>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</si>
  <si>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</si>
  <si>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</si>
  <si>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</si>
  <si>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</si>
  <si>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</si>
  <si>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</si>
  <si>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</si>
  <si>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</si>
  <si>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</si>
  <si>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</si>
  <si>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</si>
  <si>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</si>
  <si>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</si>
  <si>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</si>
  <si>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</si>
  <si>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</si>
  <si>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</si>
  <si>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</si>
  <si>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</si>
  <si>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</si>
  <si>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</si>
  <si>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</si>
  <si>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</si>
  <si>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</si>
  <si>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</si>
  <si>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</si>
  <si>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</si>
  <si>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</si>
  <si>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</si>
  <si>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</si>
  <si>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</si>
  <si>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</si>
  <si>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</si>
  <si>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</si>
  <si>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</si>
  <si>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</si>
  <si>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</si>
  <si>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</si>
  <si>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</si>
  <si>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</si>
  <si>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</si>
  <si>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</si>
  <si>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</si>
  <si>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</si>
  <si>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</si>
  <si>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</si>
  <si>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</si>
  <si>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</si>
  <si>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</si>
  <si>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</si>
  <si>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</si>
  <si>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</si>
  <si>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</si>
  <si>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</si>
  <si>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</si>
  <si>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</si>
  <si>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</si>
  <si>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</si>
  <si>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</si>
  <si>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</si>
  <si>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</si>
  <si>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</si>
  <si>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</si>
  <si>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</si>
  <si>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</si>
  <si>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</si>
  <si>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</si>
  <si>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</si>
  <si>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</si>
  <si>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</si>
  <si>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</si>
  <si>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</si>
  <si>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</si>
  <si>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</si>
  <si>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</si>
  <si>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</si>
  <si>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</si>
  <si>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</si>
  <si>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</si>
  <si>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</si>
  <si>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</si>
  <si>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</si>
  <si>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</si>
  <si>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</si>
  <si>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</si>
  <si>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</si>
  <si>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</si>
  <si>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</si>
  <si>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</si>
  <si>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</si>
  <si>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</si>
  <si>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</si>
  <si>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</si>
  <si>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</si>
  <si>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</si>
  <si>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</si>
  <si>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</si>
  <si>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</si>
  <si>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</si>
  <si>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</si>
  <si>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</si>
  <si>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</si>
  <si>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</si>
  <si>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</si>
  <si>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</si>
  <si>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</si>
  <si>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</si>
  <si>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</si>
  <si>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</si>
  <si>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</si>
  <si>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</si>
  <si>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</si>
  <si>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</si>
  <si>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</si>
  <si>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</si>
  <si>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</si>
  <si>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</si>
  <si>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</si>
  <si>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</si>
  <si>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</si>
  <si>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</si>
  <si>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</si>
  <si>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</si>
  <si>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</si>
  <si>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</si>
  <si>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</si>
  <si>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</si>
  <si>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</si>
  <si>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</si>
  <si>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</si>
  <si>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</si>
  <si>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</si>
  <si>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</si>
  <si>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</si>
  <si>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</si>
  <si>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</si>
  <si>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</si>
  <si>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</si>
  <si>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</si>
  <si>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</si>
  <si>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</si>
  <si>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</si>
  <si>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</si>
  <si>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</si>
  <si>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</si>
  <si>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</si>
  <si>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</si>
  <si>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</si>
  <si>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</si>
  <si>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</si>
  <si>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</si>
  <si>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</si>
  <si>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</si>
  <si>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</si>
  <si>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</si>
  <si>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</si>
  <si>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</si>
  <si>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</si>
  <si>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</si>
  <si>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</si>
  <si>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</si>
  <si>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</si>
  <si>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</si>
  <si>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</si>
  <si>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</si>
  <si>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</si>
  <si>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</si>
  <si>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</si>
  <si>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</si>
  <si>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</si>
  <si>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</si>
  <si>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</si>
  <si>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</si>
  <si>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</si>
  <si>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</si>
  <si>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</si>
  <si>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</si>
  <si>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</si>
  <si>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</si>
  <si>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</si>
  <si>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</si>
  <si>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</si>
  <si>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</si>
  <si>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</si>
  <si>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</si>
  <si>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</si>
  <si>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</si>
  <si>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</si>
  <si>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</si>
  <si>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</si>
  <si>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</si>
  <si>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</si>
  <si>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</si>
  <si>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</si>
  <si>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</si>
  <si>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</si>
  <si>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</si>
  <si>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</si>
  <si>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</si>
  <si>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</si>
  <si>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</si>
  <si>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</si>
  <si>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</si>
  <si>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</si>
  <si>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</si>
  <si>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</si>
  <si>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</si>
  <si>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</si>
  <si>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</si>
  <si>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</si>
  <si>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</si>
  <si>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</si>
  <si>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</si>
  <si>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</si>
  <si>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</si>
  <si>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</si>
  <si>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</si>
  <si>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</si>
  <si>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</si>
  <si>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</si>
  <si>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</si>
  <si>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</si>
  <si>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</si>
  <si>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</si>
  <si>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</si>
  <si>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</si>
  <si>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</si>
  <si>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</si>
  <si>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</si>
  <si>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</si>
  <si>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</si>
  <si>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</si>
  <si>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</si>
  <si>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</si>
  <si>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</si>
  <si>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</si>
  <si>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</si>
  <si>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</si>
  <si>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</si>
  <si>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</si>
  <si>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</si>
  <si>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</si>
  <si>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</si>
  <si>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</si>
  <si>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</si>
  <si>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</si>
  <si>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</si>
  <si>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</si>
  <si>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</si>
  <si>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</si>
  <si>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</si>
  <si>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</si>
  <si>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</si>
  <si>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</si>
  <si>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</si>
  <si>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</si>
  <si>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</si>
  <si>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</si>
  <si>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</si>
  <si>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</si>
  <si>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</si>
  <si>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</si>
  <si>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</si>
  <si>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</si>
  <si>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</si>
  <si>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</si>
  <si>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</si>
  <si>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</si>
  <si>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</si>
  <si>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</si>
  <si>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</si>
  <si>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</si>
  <si>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</si>
  <si>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</si>
  <si>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</si>
  <si>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</si>
  <si>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</si>
  <si>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</si>
  <si>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</si>
  <si>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</si>
  <si>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</si>
  <si>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</si>
  <si>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</si>
  <si>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</si>
  <si>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</si>
  <si>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</si>
  <si>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</si>
  <si>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</si>
  <si>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</si>
  <si>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</si>
  <si>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</si>
  <si>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</si>
  <si>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</si>
  <si>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</si>
  <si>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</si>
  <si>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</si>
  <si>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</si>
  <si>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</si>
  <si>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</si>
  <si>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</si>
  <si>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</si>
  <si>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</si>
  <si>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</si>
  <si>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</si>
  <si>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</si>
  <si>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</si>
  <si>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</si>
  <si>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</si>
  <si>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</si>
  <si>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</si>
  <si>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</si>
  <si>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</si>
  <si>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</si>
  <si>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</si>
  <si>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</si>
  <si>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</si>
  <si>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</si>
  <si>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</si>
  <si>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</si>
  <si>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</si>
  <si>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</si>
  <si>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</si>
  <si>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</si>
  <si>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</si>
  <si>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</si>
  <si>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</si>
  <si>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</si>
  <si>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</si>
  <si>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</si>
  <si>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</si>
  <si>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</si>
  <si>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</si>
  <si>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</si>
  <si>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</si>
  <si>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</si>
  <si>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</si>
  <si>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</si>
  <si>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</si>
  <si>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</si>
  <si>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</si>
  <si>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</si>
  <si>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</si>
  <si>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</si>
  <si>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</si>
  <si>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</si>
  <si>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</si>
  <si>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</si>
  <si>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</si>
  <si>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</si>
  <si>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</si>
  <si>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</si>
  <si>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</si>
  <si>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</si>
  <si>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</si>
  <si>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</si>
  <si>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</si>
  <si>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</si>
  <si>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</si>
  <si>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</si>
  <si>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</si>
  <si>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</si>
  <si>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</si>
  <si>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</si>
  <si>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</si>
  <si>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</si>
  <si>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</si>
  <si>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</si>
  <si>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</si>
  <si>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</si>
  <si>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</si>
  <si>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</si>
  <si>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</si>
  <si>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</si>
  <si>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</si>
  <si>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</si>
  <si>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</si>
  <si>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</si>
  <si>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</si>
  <si>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</si>
  <si>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</si>
  <si>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</si>
  <si>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</si>
  <si>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</si>
  <si>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</si>
  <si>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</si>
  <si>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</si>
  <si>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</si>
  <si>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</si>
  <si>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</si>
  <si>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</si>
  <si>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</si>
  <si>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</si>
  <si>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</si>
  <si>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</si>
  <si>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</si>
  <si>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</si>
  <si>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</si>
  <si>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</si>
  <si>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</si>
  <si>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</si>
  <si>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</si>
  <si>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</si>
  <si>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</si>
  <si>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</si>
  <si>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</si>
  <si>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</si>
  <si>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</si>
  <si>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</si>
  <si>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</si>
  <si>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</si>
  <si>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</si>
  <si>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</si>
  <si>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</si>
  <si>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</si>
  <si>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</si>
  <si>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</si>
  <si>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</si>
  <si>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</si>
  <si>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</si>
  <si>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</si>
  <si>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</si>
  <si>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</si>
  <si>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</si>
  <si>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</si>
  <si>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</si>
  <si>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</si>
  <si>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</si>
  <si>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</si>
  <si>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</si>
  <si>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</si>
  <si>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</si>
  <si>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</si>
  <si>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</si>
  <si>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</si>
  <si>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</si>
  <si>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</si>
  <si>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</si>
  <si>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</si>
  <si>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</si>
  <si>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</si>
  <si>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</si>
  <si>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</si>
  <si>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</si>
  <si>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</si>
  <si>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</si>
  <si>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</si>
  <si>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</si>
  <si>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</si>
  <si>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</si>
  <si>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</si>
  <si>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</si>
  <si>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</si>
  <si>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</si>
  <si>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</si>
  <si>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</si>
  <si>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</si>
  <si>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</si>
  <si>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</si>
  <si>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</si>
  <si>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</si>
  <si>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</si>
  <si>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</si>
  <si>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</si>
  <si>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</si>
  <si>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</si>
  <si>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</si>
  <si>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</si>
  <si>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</si>
  <si>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</si>
  <si>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</si>
  <si>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</si>
  <si>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</si>
  <si>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</si>
  <si>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</si>
  <si>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</si>
  <si>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</si>
  <si>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</si>
  <si>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</si>
  <si>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</si>
  <si>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</si>
  <si>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</si>
  <si>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</si>
  <si>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</si>
  <si>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</si>
  <si>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</si>
  <si>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</si>
  <si>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</si>
  <si>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</si>
  <si>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</si>
  <si>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</si>
  <si>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</si>
  <si>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</si>
  <si>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</si>
  <si>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</si>
  <si>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</si>
  <si>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</si>
  <si>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</si>
  <si>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</si>
  <si>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</si>
  <si>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</si>
  <si>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</si>
  <si>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</si>
  <si>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</si>
  <si>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</si>
  <si>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</si>
  <si>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</si>
  <si>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</si>
  <si>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</si>
  <si>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</si>
  <si>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</si>
  <si>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</si>
  <si>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</si>
  <si>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</si>
  <si>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</si>
  <si>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</si>
  <si>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</si>
  <si>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</si>
  <si>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</si>
  <si>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</si>
  <si>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</si>
  <si>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</si>
  <si>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</si>
  <si>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</si>
  <si>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</si>
  <si>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</si>
  <si>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</si>
  <si>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</si>
  <si>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</si>
  <si>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</si>
  <si>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</si>
  <si>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</si>
  <si>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</si>
  <si>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</si>
  <si>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</si>
  <si>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</si>
  <si>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</si>
  <si>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</si>
  <si>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</si>
  <si>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</si>
  <si>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</si>
  <si>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</si>
  <si>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</si>
  <si>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</si>
  <si>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</si>
  <si>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</si>
  <si>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</si>
  <si>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</si>
  <si>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</si>
  <si>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</si>
  <si>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</si>
  <si>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</si>
  <si>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</si>
  <si>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</si>
  <si>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</si>
  <si>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</si>
  <si>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</si>
  <si>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</si>
  <si>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</si>
  <si>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</si>
  <si>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</si>
  <si>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</si>
  <si>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</si>
  <si>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</si>
  <si>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</si>
  <si>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</si>
  <si>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</si>
  <si>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</si>
  <si>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</si>
  <si>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</si>
  <si>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</si>
  <si>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</si>
  <si>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</si>
  <si>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</si>
  <si>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</si>
  <si>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</si>
  <si>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</si>
  <si>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</si>
  <si>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</si>
  <si>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</si>
  <si>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</si>
  <si>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</si>
  <si>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</si>
  <si>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</si>
  <si>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</si>
  <si>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</si>
  <si>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</si>
  <si>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</si>
  <si>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</si>
  <si>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</si>
  <si>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</si>
  <si>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</si>
  <si>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</si>
  <si>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</si>
  <si>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</si>
  <si>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</si>
  <si>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</si>
  <si>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</si>
  <si>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</si>
  <si>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</si>
  <si>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</si>
  <si>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</si>
  <si>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</si>
  <si>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</si>
  <si>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</si>
  <si>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</si>
  <si>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</si>
  <si>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</si>
  <si>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</si>
  <si>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</si>
  <si>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</si>
  <si>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</si>
  <si>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</si>
  <si>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</si>
  <si>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</si>
  <si>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</si>
  <si>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</si>
  <si>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</si>
  <si>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</si>
  <si>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</si>
  <si>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</si>
  <si>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</si>
  <si>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</si>
  <si>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</si>
  <si>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</si>
  <si>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</si>
  <si>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</si>
  <si>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</si>
  <si>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</si>
  <si>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</si>
  <si>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</si>
  <si>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</si>
  <si>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</si>
  <si>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</si>
  <si>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</si>
  <si>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</si>
  <si>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</si>
  <si>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</si>
  <si>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</si>
  <si>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</si>
  <si>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</si>
  <si>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</si>
  <si>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</si>
  <si>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</si>
  <si>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</si>
  <si>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</si>
  <si>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</si>
  <si>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</si>
  <si>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</si>
  <si>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</si>
  <si>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</si>
  <si>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</si>
  <si>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</si>
  <si>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</si>
  <si>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</si>
  <si>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</si>
  <si>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</si>
  <si>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</si>
  <si>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</si>
  <si>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</si>
  <si>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</si>
  <si>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</si>
  <si>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</si>
  <si>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</si>
  <si>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</si>
  <si>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</si>
  <si>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</si>
  <si>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</si>
  <si>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</si>
  <si>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</si>
  <si>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</si>
  <si>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</si>
  <si>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</si>
  <si>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</si>
  <si>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</si>
  <si>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</si>
  <si>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</si>
  <si>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</si>
  <si>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</si>
  <si>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</si>
  <si>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</si>
  <si>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</si>
  <si>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</si>
  <si>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</si>
  <si>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</si>
  <si>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</si>
  <si>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</si>
  <si>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</si>
  <si>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</si>
  <si>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</si>
  <si>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</si>
  <si>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</si>
  <si>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</si>
  <si>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</si>
  <si>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</si>
  <si>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</si>
  <si>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</si>
  <si>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</si>
  <si>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</si>
  <si>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</si>
  <si>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</si>
  <si>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</si>
  <si>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</si>
  <si>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</si>
  <si>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</si>
  <si>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</si>
  <si>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</si>
  <si>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</si>
  <si>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</si>
  <si>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</si>
  <si>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</si>
  <si>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</si>
  <si>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</si>
  <si>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</si>
  <si>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</si>
  <si>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</si>
  <si>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</si>
  <si>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</si>
  <si>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</si>
  <si>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</si>
  <si>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</si>
  <si>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</si>
  <si>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</si>
  <si>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</si>
  <si>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</si>
  <si>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</si>
  <si>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</si>
  <si>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</si>
  <si>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</si>
  <si>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</si>
  <si>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</si>
  <si>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</si>
  <si>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</si>
  <si>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</si>
  <si>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</si>
  <si>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</si>
  <si>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</si>
  <si>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</si>
  <si>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</si>
  <si>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</si>
  <si>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</si>
  <si>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</si>
  <si>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</si>
  <si>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</si>
  <si>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</si>
  <si>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</si>
  <si>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</si>
  <si>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</si>
  <si>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</si>
  <si>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</si>
  <si>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</si>
  <si>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</si>
  <si>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</si>
  <si>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</si>
  <si>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</si>
  <si>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</si>
  <si>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</si>
  <si>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</si>
  <si>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</si>
  <si>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</si>
  <si>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</si>
  <si>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</si>
  <si>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</si>
  <si>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</si>
  <si>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</si>
  <si>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</si>
  <si>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</si>
  <si>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</si>
  <si>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</si>
  <si>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</si>
  <si>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</si>
  <si>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</si>
  <si>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</si>
  <si>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</si>
  <si>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</si>
  <si>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</si>
  <si>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</si>
  <si>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</si>
  <si>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</si>
  <si>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</si>
  <si>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</si>
  <si>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</si>
  <si>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</si>
  <si>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</si>
  <si>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</si>
  <si>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</si>
  <si>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</si>
  <si>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</si>
  <si>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</si>
  <si>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</si>
  <si>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</si>
  <si>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</si>
  <si>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</si>
  <si>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</si>
  <si>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</si>
  <si>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</si>
  <si>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</si>
  <si>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</si>
  <si>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</si>
  <si>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</si>
  <si>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</si>
  <si>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</si>
  <si>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</si>
  <si>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</si>
  <si>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</si>
  <si>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</si>
  <si>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</si>
  <si>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</si>
  <si>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</si>
  <si>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</si>
  <si>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</si>
  <si>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</si>
  <si>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</si>
  <si>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</si>
  <si>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</si>
  <si>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</si>
  <si>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</si>
  <si>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</si>
  <si>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</si>
  <si>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</si>
  <si>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</si>
  <si>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</si>
  <si>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</si>
  <si>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</si>
  <si>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</si>
  <si>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</si>
  <si>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</si>
  <si>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</si>
  <si>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</si>
  <si>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</si>
  <si>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</si>
  <si>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</si>
  <si>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</si>
  <si>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</si>
  <si>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</si>
  <si>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</si>
  <si>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</si>
  <si>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</si>
  <si>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</si>
  <si>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</si>
  <si>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</si>
  <si>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</si>
  <si>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</si>
  <si>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</si>
  <si>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</si>
  <si>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</si>
  <si>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</si>
  <si>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</si>
  <si>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</si>
  <si>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</si>
  <si>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</si>
  <si>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</si>
  <si>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</si>
  <si>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</si>
  <si>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</si>
  <si>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</si>
  <si>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</si>
  <si>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</si>
  <si>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</si>
  <si>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</si>
  <si>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</si>
  <si>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</si>
  <si>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</si>
  <si>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</si>
  <si>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</si>
  <si>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</si>
  <si>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</si>
  <si>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</si>
  <si>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</si>
  <si>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</si>
  <si>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</si>
  <si>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</si>
  <si>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</si>
  <si>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</si>
  <si>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</si>
  <si>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</si>
  <si>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</si>
  <si>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</si>
  <si>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</si>
  <si>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</si>
  <si>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</si>
  <si>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</si>
  <si>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</si>
  <si>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</si>
  <si>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</si>
  <si>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</si>
  <si>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</si>
  <si>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</si>
  <si>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</si>
  <si>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</si>
  <si>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</si>
  <si>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</si>
  <si>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</si>
  <si>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</si>
  <si>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</si>
  <si>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</si>
  <si>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</si>
  <si>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</si>
  <si>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</si>
  <si>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</si>
  <si>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</si>
  <si>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</si>
  <si>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</si>
  <si>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</si>
  <si>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</si>
  <si>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</si>
  <si>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</si>
  <si>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</si>
  <si>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</si>
  <si>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</si>
  <si>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</si>
  <si>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</si>
  <si>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</si>
  <si>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</si>
  <si>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</si>
  <si>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</si>
  <si>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</si>
  <si>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</si>
  <si>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</si>
  <si>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</si>
  <si>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</si>
  <si>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</si>
  <si>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</si>
  <si>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</si>
  <si>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</si>
  <si>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</si>
  <si>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</si>
  <si>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</si>
  <si>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</si>
  <si>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</si>
  <si>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</si>
  <si>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</si>
  <si>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</si>
  <si>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</si>
  <si>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</si>
  <si>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</si>
  <si>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</si>
  <si>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</si>
  <si>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</si>
  <si>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</si>
  <si>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</si>
  <si>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</si>
  <si>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</si>
  <si>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</si>
  <si>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</si>
  <si>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</si>
  <si>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</si>
  <si>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</si>
  <si>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</si>
  <si>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</si>
  <si>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</si>
  <si>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</si>
  <si>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</si>
  <si>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</si>
  <si>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</si>
  <si>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</si>
  <si>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</si>
  <si>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</si>
  <si>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</si>
  <si>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</si>
  <si>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</si>
  <si>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</si>
  <si>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</si>
  <si>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</si>
  <si>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</si>
  <si>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</si>
  <si>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</si>
  <si>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</si>
  <si>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</si>
  <si>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</si>
  <si>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</si>
  <si>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</si>
  <si>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</si>
  <si>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</si>
  <si>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</si>
  <si>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</si>
  <si>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</si>
  <si>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</si>
  <si>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</si>
  <si>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</si>
  <si>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</si>
  <si>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</si>
  <si>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</si>
  <si>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</si>
  <si>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</si>
  <si>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</si>
  <si>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</si>
  <si>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</si>
  <si>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</si>
  <si>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</si>
  <si>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</si>
  <si>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</si>
  <si>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</si>
  <si>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</si>
  <si>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</si>
  <si>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</si>
  <si>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</si>
  <si>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</si>
  <si>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</si>
  <si>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</si>
  <si>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</si>
  <si>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</si>
  <si>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</si>
  <si>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</si>
  <si>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</si>
  <si>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</si>
  <si>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</si>
  <si>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</si>
  <si>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</si>
  <si>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</si>
  <si>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</si>
  <si>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</si>
  <si>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</si>
  <si>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</si>
  <si>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</si>
  <si>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</si>
  <si>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</si>
  <si>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</si>
  <si>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</si>
  <si>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</si>
  <si>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</si>
  <si>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</si>
  <si>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</si>
  <si>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</si>
  <si>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</si>
  <si>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</si>
  <si>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</si>
  <si>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</si>
  <si>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</si>
  <si>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</si>
  <si>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</si>
  <si>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</si>
  <si>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</si>
  <si>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</si>
  <si>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</si>
  <si>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</si>
  <si>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</si>
  <si>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</si>
  <si>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</si>
  <si>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</si>
  <si>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</si>
  <si>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</si>
  <si>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</si>
  <si>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</si>
  <si>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</si>
  <si>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</si>
  <si>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</si>
  <si>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</si>
  <si>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</si>
  <si>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</si>
  <si>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</si>
  <si>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</si>
  <si>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</si>
  <si>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</si>
  <si>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</si>
  <si>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</si>
  <si>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</si>
  <si>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</si>
  <si>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</si>
  <si>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</si>
  <si>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</si>
  <si>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</si>
  <si>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</si>
  <si>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</si>
  <si>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</si>
  <si>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</si>
  <si>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</si>
  <si>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</si>
  <si>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</si>
  <si>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</si>
  <si>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</si>
  <si>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</si>
  <si>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</si>
  <si>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</si>
  <si>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</si>
  <si>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</si>
  <si>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</si>
  <si>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</si>
  <si>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</si>
  <si>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</si>
  <si>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</si>
  <si>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</si>
  <si>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</si>
  <si>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</si>
  <si>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</si>
  <si>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</si>
  <si>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</si>
  <si>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</si>
  <si>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</si>
  <si>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</si>
  <si>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</si>
  <si>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</si>
  <si>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</si>
  <si>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</si>
  <si>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</si>
  <si>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</si>
  <si>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</si>
  <si>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</si>
  <si>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</si>
  <si>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</si>
  <si>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</si>
  <si>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</si>
  <si>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</si>
  <si>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</si>
  <si>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</si>
  <si>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</si>
  <si>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</si>
  <si>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</si>
  <si>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</si>
  <si>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</si>
  <si>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</si>
  <si>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</si>
  <si>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</si>
  <si>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</si>
  <si>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</si>
  <si>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</si>
  <si>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</si>
  <si>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</si>
  <si>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</si>
  <si>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</si>
  <si>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</si>
  <si>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</si>
  <si>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</si>
  <si>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</si>
  <si>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</si>
  <si>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</si>
  <si>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</si>
  <si>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</si>
  <si>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</si>
  <si>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</si>
  <si>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</si>
  <si>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</si>
  <si>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</si>
  <si>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</si>
  <si>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</si>
  <si>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</si>
  <si>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</si>
  <si>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</si>
  <si>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</si>
  <si>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</si>
  <si>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</si>
  <si>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</si>
  <si>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</si>
  <si>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</si>
  <si>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</si>
  <si>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</si>
  <si>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</si>
  <si>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</si>
  <si>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</si>
  <si>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</si>
  <si>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</si>
  <si>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</si>
  <si>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</si>
  <si>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</si>
  <si>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</si>
  <si>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</si>
  <si>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</si>
  <si>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</si>
  <si>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</si>
  <si>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</si>
  <si>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</si>
  <si>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</si>
  <si>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</si>
  <si>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</si>
  <si>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</si>
  <si>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</si>
  <si>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</si>
  <si>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</si>
  <si>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</si>
  <si>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</si>
  <si>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</si>
  <si>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</si>
  <si>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</si>
  <si>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</si>
  <si>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</si>
  <si>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</si>
  <si>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</si>
  <si>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</si>
  <si>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</si>
  <si>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</si>
  <si>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</si>
  <si>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</si>
  <si>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</si>
  <si>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</si>
  <si>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</si>
  <si>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</si>
  <si>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</si>
  <si>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</si>
  <si>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</si>
  <si>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</si>
  <si>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</si>
  <si>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</si>
  <si>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</si>
  <si>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</si>
  <si>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</si>
  <si>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</si>
  <si>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</si>
  <si>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</si>
  <si>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</si>
  <si>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</si>
  <si>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</si>
  <si>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</si>
  <si>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</si>
  <si>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</si>
  <si>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</si>
  <si>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</si>
  <si>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</si>
  <si>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</si>
  <si>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</si>
  <si>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</si>
  <si>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</si>
  <si>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</si>
  <si>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</si>
  <si>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</si>
  <si>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</si>
  <si>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</si>
  <si>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</si>
  <si>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</si>
  <si>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</si>
  <si>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</si>
  <si>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</si>
  <si>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</si>
  <si>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</si>
  <si>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</si>
  <si>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</si>
  <si>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</si>
  <si>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</si>
  <si>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</si>
  <si>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</si>
  <si>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</si>
  <si>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</si>
  <si>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</si>
  <si>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</si>
  <si>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</si>
  <si>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</si>
  <si>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</si>
  <si>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</si>
  <si>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</si>
  <si>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</si>
  <si>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</si>
  <si>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</si>
  <si>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</si>
  <si>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</si>
  <si>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</si>
  <si>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</si>
  <si>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</si>
  <si>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</si>
  <si>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</si>
  <si>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</si>
  <si>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</si>
  <si>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</si>
  <si>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</si>
  <si>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</si>
  <si>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</si>
  <si>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</si>
  <si>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</si>
  <si>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</si>
  <si>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</si>
  <si>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</si>
  <si>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</si>
  <si>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</si>
  <si>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</si>
  <si>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</si>
  <si>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</si>
  <si>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</si>
  <si>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</si>
  <si>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</si>
  <si>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</si>
  <si>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</si>
  <si>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</si>
  <si>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</si>
  <si>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</si>
  <si>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</si>
  <si>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</si>
  <si>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</si>
  <si>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</si>
  <si>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</si>
  <si>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</si>
  <si>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</si>
  <si>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</si>
  <si>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</si>
  <si>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</si>
  <si>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</si>
  <si>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</si>
  <si>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</si>
  <si>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</si>
  <si>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</si>
  <si>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</si>
  <si>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</si>
  <si>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</si>
  <si>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</si>
  <si>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</si>
  <si>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</si>
  <si>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</si>
  <si>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</si>
  <si>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</si>
  <si>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</si>
  <si>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</si>
  <si>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</si>
  <si>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</si>
  <si>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</si>
  <si>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</si>
  <si>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</si>
  <si>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</si>
  <si>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</si>
  <si>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</si>
  <si>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</si>
  <si>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</si>
  <si>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</si>
  <si>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</si>
  <si>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</si>
  <si>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</si>
  <si>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</si>
  <si>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</si>
  <si>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</si>
  <si>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</si>
  <si>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</si>
  <si>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</si>
  <si>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</si>
  <si>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</si>
  <si>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</si>
  <si>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</si>
  <si>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</si>
  <si>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</si>
  <si>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</si>
  <si>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</si>
  <si>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</si>
  <si>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</si>
  <si>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</si>
  <si>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</si>
  <si>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</si>
  <si>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</si>
  <si>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</si>
  <si>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</si>
  <si>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</si>
  <si>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</si>
  <si>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</si>
  <si>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</si>
  <si>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</si>
  <si>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</si>
  <si>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</si>
  <si>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</si>
  <si>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</si>
  <si>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</si>
  <si>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</si>
  <si>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</si>
  <si>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</si>
  <si>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</si>
  <si>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</si>
  <si>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</si>
  <si>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</si>
  <si>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</si>
  <si>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</si>
  <si>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</si>
  <si>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</si>
  <si>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</si>
  <si>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</si>
  <si>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</si>
  <si>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</si>
  <si>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</si>
  <si>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</si>
  <si>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</si>
  <si>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</si>
  <si>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</si>
  <si>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</si>
  <si>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</si>
  <si>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</si>
  <si>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</si>
  <si>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</si>
  <si>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</si>
  <si>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</si>
  <si>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</si>
  <si>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</si>
  <si>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</si>
  <si>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</si>
  <si>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</si>
  <si>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</si>
  <si>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</si>
  <si>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</si>
  <si>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</si>
  <si>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</si>
  <si>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</si>
  <si>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</si>
  <si>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</si>
  <si>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</si>
  <si>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</si>
  <si>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</si>
  <si>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</si>
  <si>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</si>
  <si>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</si>
  <si>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</si>
  <si>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</si>
  <si>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</si>
  <si>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</si>
  <si>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</si>
  <si>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</si>
  <si>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</si>
  <si>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</si>
  <si>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</si>
  <si>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</si>
  <si>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</si>
  <si>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</si>
  <si>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</si>
  <si>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</si>
  <si>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</si>
  <si>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</si>
  <si>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</si>
  <si>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</si>
  <si>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</si>
  <si>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</si>
  <si>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</si>
  <si>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</si>
  <si>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</si>
  <si>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</si>
  <si>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</si>
  <si>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</si>
  <si>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</si>
  <si>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</si>
  <si>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</si>
  <si>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</si>
  <si>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</si>
  <si>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</si>
  <si>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</si>
  <si>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</si>
  <si>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</si>
  <si>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</si>
  <si>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</si>
  <si>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</si>
  <si>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</si>
  <si>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</si>
  <si>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</si>
  <si>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</si>
  <si>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</si>
  <si>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</si>
  <si>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</si>
  <si>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</si>
  <si>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</si>
  <si>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</si>
  <si>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</si>
  <si>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</si>
  <si>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</si>
  <si>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</si>
  <si>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</si>
  <si>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</si>
  <si>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</si>
  <si>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</si>
  <si>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</si>
  <si>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</si>
  <si>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</si>
  <si>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</si>
  <si>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</si>
  <si>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</si>
  <si>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</si>
  <si>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</si>
  <si>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</si>
  <si>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</si>
  <si>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</si>
  <si>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</si>
  <si>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</si>
  <si>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</si>
  <si>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</si>
  <si>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</si>
  <si>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</si>
  <si>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</si>
  <si>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</si>
  <si>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</si>
  <si>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</si>
  <si>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</si>
  <si>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</si>
  <si>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</si>
  <si>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</si>
  <si>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</si>
  <si>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</si>
  <si>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</si>
  <si>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</si>
  <si>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</si>
  <si>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</si>
  <si>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</si>
  <si>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</si>
  <si>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</si>
  <si>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</si>
  <si>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</si>
  <si>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</si>
  <si>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</si>
  <si>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</si>
  <si>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</si>
  <si>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</si>
  <si>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</si>
  <si>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</si>
  <si>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</si>
  <si>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</si>
  <si>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</si>
  <si>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</si>
  <si>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</si>
  <si>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</si>
  <si>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</si>
  <si>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</si>
  <si>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</si>
  <si>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</si>
  <si>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</si>
  <si>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</si>
  <si>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</si>
  <si>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</si>
  <si>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</si>
  <si>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</si>
  <si>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</si>
  <si>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</si>
  <si>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</si>
  <si>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</si>
  <si>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</si>
  <si>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</si>
  <si>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</si>
  <si>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</si>
  <si>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</si>
  <si>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</si>
  <si>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</si>
  <si>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</si>
  <si>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</si>
  <si>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</si>
  <si>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</si>
  <si>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</si>
  <si>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</si>
  <si>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</si>
  <si>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</si>
  <si>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</si>
  <si>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</si>
  <si>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</si>
  <si>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</si>
  <si>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</si>
  <si>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</si>
  <si>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</si>
  <si>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</si>
  <si>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</si>
  <si>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</si>
  <si>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</si>
  <si>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</si>
  <si>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</si>
  <si>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</si>
  <si>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</si>
  <si>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</si>
  <si>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</si>
  <si>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</si>
  <si>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</si>
  <si>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</si>
  <si>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</si>
  <si>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</si>
  <si>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</si>
  <si>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</si>
  <si>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</si>
  <si>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</si>
  <si>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</si>
  <si>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</si>
  <si>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</si>
  <si>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</si>
  <si>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</si>
  <si>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</si>
  <si>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</si>
  <si>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</si>
  <si>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</si>
  <si>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</si>
  <si>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</si>
  <si>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</si>
  <si>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</si>
  <si>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</si>
  <si>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</si>
  <si>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</si>
  <si>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</si>
  <si>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</si>
  <si>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</si>
  <si>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</si>
  <si>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</si>
  <si>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</si>
  <si>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</si>
  <si>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</si>
  <si>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</si>
  <si>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</si>
  <si>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</si>
  <si>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</si>
  <si>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</si>
  <si>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</si>
  <si>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</si>
  <si>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</si>
  <si>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</si>
  <si>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</si>
  <si>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</si>
  <si>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</si>
  <si>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</si>
  <si>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</si>
  <si>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</si>
  <si>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</si>
  <si>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</si>
  <si>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</si>
  <si>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</si>
  <si>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</si>
  <si>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</si>
  <si>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</si>
  <si>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</si>
  <si>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</si>
  <si>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</si>
  <si>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</si>
  <si>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</si>
  <si>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</si>
  <si>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</si>
  <si>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</si>
  <si>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</si>
  <si>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</si>
  <si>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</si>
  <si>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</si>
  <si>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</si>
  <si>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</si>
  <si>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</si>
  <si>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</si>
  <si>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</si>
  <si>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</si>
  <si>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</si>
  <si>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</si>
  <si>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</si>
  <si>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</si>
  <si>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</si>
  <si>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</si>
  <si>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</si>
  <si>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</si>
  <si>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</si>
  <si>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</si>
  <si>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</si>
  <si>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</si>
  <si>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</si>
  <si>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</si>
  <si>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</si>
  <si>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</si>
  <si>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</si>
  <si>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</si>
  <si>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</si>
  <si>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</si>
  <si>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</si>
  <si>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</si>
  <si>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</si>
  <si>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</si>
  <si>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</si>
  <si>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</si>
  <si>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</si>
  <si>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</si>
  <si>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</si>
  <si>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</si>
  <si>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</si>
  <si>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</si>
  <si>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</si>
  <si>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</si>
  <si>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</si>
  <si>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</si>
  <si>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</si>
  <si>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</si>
  <si>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</si>
  <si>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</si>
  <si>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</si>
  <si>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</si>
  <si>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</si>
  <si>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</si>
  <si>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</si>
  <si>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</si>
  <si>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</si>
  <si>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</si>
  <si>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</si>
  <si>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</si>
  <si>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</si>
  <si>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</si>
  <si>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</si>
  <si>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</si>
  <si>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</si>
  <si>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</si>
  <si>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</si>
  <si>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</si>
  <si>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</si>
  <si>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</si>
  <si>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</si>
  <si>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</si>
  <si>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</si>
  <si>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</si>
  <si>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</si>
  <si>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</si>
  <si>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</si>
  <si>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</si>
  <si>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</si>
  <si>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</si>
  <si>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</si>
  <si>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</si>
  <si>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</si>
  <si>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</si>
  <si>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</si>
  <si>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</si>
  <si>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</si>
  <si>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</si>
  <si>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</si>
  <si>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</si>
  <si>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</si>
  <si>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</si>
  <si>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</si>
  <si>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</si>
  <si>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</si>
  <si>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</si>
  <si>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</si>
  <si>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</si>
  <si>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</si>
  <si>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</si>
  <si>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</si>
  <si>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</si>
  <si>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</si>
  <si>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</si>
  <si>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</si>
  <si>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</si>
  <si>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</si>
  <si>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</si>
  <si>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</si>
  <si>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</si>
  <si>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</si>
  <si>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</si>
  <si>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</si>
  <si>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</si>
  <si>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</si>
  <si>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</si>
  <si>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</si>
  <si>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</si>
  <si>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</si>
  <si>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</si>
  <si>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</si>
  <si>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</si>
  <si>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</si>
  <si>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</si>
  <si>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</si>
  <si>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</si>
  <si>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</si>
  <si>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</si>
  <si>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</si>
  <si>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</si>
  <si>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</si>
  <si>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</si>
  <si>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</si>
  <si>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</si>
  <si>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</si>
  <si>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</si>
  <si>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</si>
  <si>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</si>
  <si>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</si>
  <si>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</si>
  <si>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</si>
  <si>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</si>
  <si>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</si>
  <si>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</si>
  <si>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</si>
  <si>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</si>
  <si>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</si>
  <si>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</si>
  <si>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</si>
  <si>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</si>
  <si>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</si>
  <si>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</si>
  <si>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</si>
  <si>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</si>
  <si>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</si>
  <si>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</si>
  <si>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</si>
  <si>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</si>
  <si>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</si>
  <si>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</si>
  <si>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</si>
  <si>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</si>
  <si>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</si>
  <si>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</si>
  <si>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</si>
  <si>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</si>
  <si>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</si>
  <si>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</si>
  <si>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</si>
  <si>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</si>
  <si>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</si>
  <si>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</si>
  <si>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</si>
  <si>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</si>
  <si>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</si>
  <si>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</si>
  <si>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</si>
  <si>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</si>
  <si>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</si>
  <si>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</si>
  <si>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</si>
  <si>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</si>
  <si>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</si>
  <si>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</si>
  <si>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</si>
  <si>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</si>
  <si>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</si>
  <si>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</si>
  <si>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</si>
  <si>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</si>
  <si>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</si>
  <si>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</si>
  <si>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</si>
  <si>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</si>
  <si>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</si>
  <si>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</si>
  <si>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</si>
  <si>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</si>
  <si>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</si>
  <si>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</si>
  <si>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</si>
  <si>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</si>
  <si>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</si>
  <si>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</si>
  <si>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</si>
  <si>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</si>
  <si>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</si>
  <si>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</si>
  <si>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</si>
  <si>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</si>
  <si>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</si>
  <si>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</si>
  <si>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</si>
  <si>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</si>
  <si>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</si>
  <si>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</si>
  <si>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</si>
  <si>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</si>
  <si>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</si>
  <si>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</si>
  <si>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</si>
  <si>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</si>
  <si>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</si>
  <si>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</si>
  <si>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</si>
  <si>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</si>
  <si>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</si>
  <si>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</si>
  <si>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</si>
  <si>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</si>
  <si>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</si>
  <si>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</si>
  <si>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</si>
  <si>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</si>
  <si>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</si>
  <si>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</si>
  <si>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</si>
  <si>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</si>
  <si>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</si>
  <si>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</si>
  <si>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</si>
  <si>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</si>
  <si>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</si>
  <si>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</si>
  <si>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</si>
  <si>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</si>
  <si>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</si>
  <si>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</si>
  <si>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</si>
  <si>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</si>
  <si>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</si>
  <si>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</si>
  <si>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</si>
  <si>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</si>
  <si>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</si>
  <si>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</si>
  <si>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</si>
  <si>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</si>
  <si>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</si>
  <si>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</si>
  <si>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</si>
  <si>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</si>
  <si>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</si>
  <si>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</si>
  <si>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</si>
  <si>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</si>
  <si>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</si>
  <si>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</si>
  <si>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</si>
  <si>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</si>
  <si>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</si>
  <si>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</si>
  <si>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</si>
  <si>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</si>
  <si>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</si>
  <si>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</si>
  <si>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</si>
  <si>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</si>
  <si>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</si>
  <si>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</si>
  <si>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</si>
  <si>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</si>
  <si>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</si>
  <si>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</si>
  <si>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</si>
  <si>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</si>
  <si>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</si>
  <si>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</si>
  <si>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</si>
  <si>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</si>
  <si>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</si>
  <si>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</si>
  <si>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</si>
  <si>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</si>
  <si>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</si>
  <si>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</si>
  <si>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</si>
  <si>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</si>
  <si>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</si>
  <si>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</si>
  <si>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</si>
  <si>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</si>
  <si>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</si>
  <si>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</si>
  <si>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</si>
  <si>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</si>
  <si>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</si>
  <si>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</si>
  <si>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</si>
  <si>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</si>
  <si>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</si>
  <si>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</si>
  <si>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</si>
  <si>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</si>
  <si>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</si>
  <si>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</si>
  <si>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</si>
  <si>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</si>
  <si>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</si>
  <si>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</si>
  <si>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</si>
  <si>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</si>
  <si>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</si>
  <si>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</si>
  <si>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</si>
  <si>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</si>
  <si>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</si>
  <si>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</si>
  <si>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</si>
  <si>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</si>
  <si>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</si>
  <si>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</si>
  <si>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</si>
  <si>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</si>
  <si>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</si>
  <si>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</si>
  <si>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</si>
  <si>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</si>
  <si>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</si>
  <si>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</si>
  <si>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</si>
  <si>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</si>
  <si>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</si>
  <si>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</si>
  <si>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</si>
  <si>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</si>
  <si>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</si>
  <si>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</si>
  <si>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</si>
  <si>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</si>
  <si>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</si>
  <si>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</si>
  <si>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</si>
  <si>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</si>
  <si>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</si>
  <si>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</si>
  <si>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</si>
  <si>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</si>
  <si>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</si>
  <si>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</si>
  <si>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</si>
  <si>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</si>
  <si>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</si>
  <si>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</si>
  <si>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</si>
  <si>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</si>
  <si>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</si>
  <si>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</si>
  <si>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</si>
  <si>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</si>
  <si>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</si>
  <si>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</si>
  <si>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</si>
  <si>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</si>
  <si>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</si>
  <si>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</si>
  <si>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</si>
  <si>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</si>
  <si>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</si>
  <si>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</si>
  <si>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</si>
  <si>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</si>
  <si>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</si>
  <si>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</si>
  <si>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</si>
  <si>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</si>
  <si>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</si>
  <si>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</si>
  <si>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</si>
  <si>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</si>
  <si>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</si>
  <si>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</si>
  <si>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</si>
  <si>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</si>
  <si>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</si>
  <si>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</si>
  <si>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</si>
  <si>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</si>
  <si>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</si>
  <si>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</si>
  <si>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</si>
  <si>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</si>
  <si>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</si>
  <si>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</si>
  <si>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</si>
  <si>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</si>
  <si>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</si>
  <si>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</si>
  <si>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</si>
  <si>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</si>
  <si>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</si>
  <si>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</si>
  <si>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</si>
  <si>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</si>
  <si>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</si>
  <si>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</si>
  <si>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</si>
  <si>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</si>
  <si>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</si>
  <si>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</si>
  <si>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</si>
  <si>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</si>
  <si>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</si>
  <si>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</si>
  <si>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</si>
  <si>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</si>
  <si>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</si>
  <si>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</si>
  <si>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</si>
  <si>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</si>
  <si>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</si>
  <si>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</si>
  <si>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</si>
  <si>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</si>
  <si>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</si>
  <si>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</si>
  <si>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</si>
  <si>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</si>
  <si>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</si>
  <si>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</si>
  <si>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</si>
  <si>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</si>
  <si>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</si>
  <si>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</si>
  <si>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</si>
  <si>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</si>
  <si>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</si>
  <si>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</si>
  <si>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</si>
  <si>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</si>
  <si>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</si>
  <si>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</si>
  <si>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</si>
  <si>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</si>
  <si>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</si>
  <si>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</si>
  <si>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</si>
  <si>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</si>
  <si>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</si>
  <si>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</si>
  <si>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</si>
  <si>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</si>
  <si>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</si>
  <si>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</si>
  <si>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</si>
  <si>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</si>
  <si>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</si>
  <si>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</si>
  <si>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</si>
  <si>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</si>
  <si>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</si>
  <si>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</si>
  <si>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</si>
  <si>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</si>
  <si>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</si>
  <si>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</si>
  <si>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</si>
  <si>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</si>
  <si>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</si>
  <si>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</si>
  <si>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</si>
  <si>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</si>
  <si>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</si>
  <si>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</si>
  <si>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</si>
  <si>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</si>
  <si>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</si>
  <si>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</si>
  <si>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</si>
  <si>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</si>
  <si>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</si>
  <si>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</si>
  <si>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</si>
  <si>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</si>
  <si>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</si>
  <si>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</si>
  <si>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</si>
  <si>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</si>
  <si>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</si>
  <si>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</si>
  <si>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</si>
  <si>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</si>
  <si>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</si>
  <si>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</si>
  <si>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</si>
  <si>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</si>
  <si>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</si>
  <si>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</si>
  <si>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</si>
  <si>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</si>
  <si>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</si>
  <si>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</si>
  <si>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</si>
  <si>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</si>
  <si>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</si>
  <si>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</si>
  <si>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</si>
  <si>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</si>
  <si>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</si>
  <si>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</si>
  <si>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</si>
  <si>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</si>
  <si>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</si>
  <si>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</si>
  <si>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</si>
  <si>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</si>
  <si>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</si>
  <si>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</si>
  <si>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</si>
  <si>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</si>
  <si>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</si>
  <si>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</si>
  <si>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</si>
  <si>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</si>
  <si>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</si>
  <si>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</si>
  <si>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</si>
  <si>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</si>
  <si>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</si>
  <si>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</si>
  <si>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</si>
  <si>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</si>
  <si>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</si>
  <si>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</si>
  <si>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</si>
  <si>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</si>
  <si>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</si>
  <si>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</si>
  <si>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</si>
  <si>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</si>
  <si>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</si>
  <si>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</si>
  <si>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</si>
  <si>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</si>
  <si>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</si>
  <si>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</si>
  <si>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</si>
  <si>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</si>
  <si>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</si>
  <si>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</si>
  <si>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</si>
  <si>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</si>
  <si>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</si>
  <si>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</si>
  <si>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</si>
  <si>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</si>
  <si>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</si>
  <si>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</si>
  <si>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</si>
  <si>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</si>
  <si>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</si>
  <si>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</si>
  <si>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</si>
  <si>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</si>
  <si>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</si>
  <si>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</si>
  <si>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</si>
  <si>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</si>
  <si>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</si>
  <si>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</si>
  <si>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</si>
  <si>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</si>
  <si>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</si>
  <si>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</si>
  <si>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</si>
  <si>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</si>
  <si>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</si>
  <si>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</si>
  <si>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</si>
  <si>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</si>
  <si>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</si>
  <si>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</si>
  <si>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</si>
  <si>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</si>
  <si>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</si>
  <si>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</si>
  <si>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</si>
  <si>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</si>
  <si>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</si>
  <si>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</si>
  <si>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</si>
  <si>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</si>
  <si>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</si>
  <si>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</si>
  <si>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</si>
  <si>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</si>
  <si>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</si>
  <si>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</si>
  <si>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</si>
  <si>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</si>
  <si>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</si>
  <si>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</si>
  <si>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</si>
  <si>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</si>
  <si>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</si>
  <si>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</si>
  <si>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</si>
  <si>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</si>
  <si>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</si>
  <si>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</si>
  <si>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</si>
  <si>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</si>
  <si>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</si>
  <si>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</si>
  <si>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</si>
  <si>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</si>
  <si>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</si>
  <si>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</si>
  <si>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</si>
  <si>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</si>
  <si>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</si>
  <si>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</si>
  <si>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</si>
  <si>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</si>
  <si>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</si>
  <si>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</si>
  <si>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</si>
  <si>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</si>
  <si>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</si>
  <si>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</si>
  <si>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</si>
  <si>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</si>
  <si>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</si>
  <si>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</si>
  <si>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</si>
  <si>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</si>
  <si>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</si>
  <si>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</si>
  <si>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</si>
  <si>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</si>
  <si>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</si>
  <si>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</si>
  <si>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</si>
  <si>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</si>
  <si>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</si>
  <si>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</si>
  <si>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</si>
  <si>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</si>
  <si>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</si>
  <si>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</si>
  <si>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</si>
  <si>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</si>
  <si>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</si>
  <si>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</si>
  <si>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</si>
  <si>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</si>
  <si>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</si>
  <si>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</si>
  <si>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</si>
  <si>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</si>
  <si>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</si>
  <si>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</si>
  <si>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</si>
  <si>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</si>
  <si>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</si>
  <si>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</si>
  <si>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</si>
  <si>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</si>
  <si>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</si>
  <si>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</si>
  <si>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</si>
  <si>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</si>
  <si>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</si>
  <si>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</si>
  <si>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</si>
  <si>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</si>
  <si>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</si>
  <si>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</si>
  <si>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</si>
  <si>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</si>
  <si>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</si>
  <si>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</si>
  <si>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</si>
  <si>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</si>
  <si>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</si>
  <si>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</si>
  <si>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</si>
  <si>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</si>
  <si>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</si>
  <si>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</si>
  <si>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</si>
  <si>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</si>
  <si>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</si>
  <si>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</si>
  <si>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</si>
  <si>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</si>
  <si>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</si>
  <si>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</si>
  <si>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</si>
  <si>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</si>
  <si>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</si>
  <si>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</si>
  <si>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</si>
  <si>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</si>
  <si>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</si>
  <si>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</si>
  <si>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</si>
  <si>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</si>
  <si>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</si>
  <si>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</si>
  <si>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</si>
  <si>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</si>
  <si>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</si>
  <si>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</si>
  <si>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</si>
  <si>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</si>
  <si>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</si>
  <si>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</si>
  <si>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</si>
  <si>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</si>
  <si>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</si>
  <si>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</si>
  <si>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</si>
  <si>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</si>
  <si>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</si>
  <si>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</si>
  <si>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</si>
  <si>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</si>
  <si>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</si>
  <si>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</si>
  <si>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</si>
  <si>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</si>
  <si>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</si>
  <si>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</si>
  <si>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</si>
  <si>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</si>
  <si>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</si>
  <si>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</si>
  <si>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</si>
  <si>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</si>
  <si>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</si>
  <si>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</si>
  <si>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</si>
  <si>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</si>
  <si>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</si>
  <si>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</si>
  <si>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</si>
  <si>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</si>
  <si>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</si>
  <si>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</si>
  <si>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</si>
  <si>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</si>
  <si>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</si>
  <si>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</si>
  <si>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</si>
  <si>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</si>
  <si>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</si>
  <si>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</si>
  <si>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</si>
  <si>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</si>
  <si>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</si>
  <si>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</si>
  <si>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</si>
  <si>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</si>
  <si>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</si>
  <si>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</si>
  <si>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</si>
  <si>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</si>
  <si>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</si>
  <si>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</si>
  <si>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</si>
  <si>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</si>
  <si>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</si>
  <si>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</si>
  <si>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</si>
  <si>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</si>
  <si>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</si>
  <si>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</si>
  <si>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</si>
  <si>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</si>
  <si>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</si>
  <si>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</si>
  <si>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</si>
  <si>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</si>
  <si>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</si>
  <si>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</si>
  <si>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</si>
  <si>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</si>
  <si>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</si>
  <si>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</si>
  <si>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</si>
  <si>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</si>
  <si>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</si>
  <si>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</si>
  <si>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</si>
  <si>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</si>
  <si>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</si>
  <si>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</si>
  <si>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</si>
  <si>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</si>
  <si>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</si>
  <si>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</si>
  <si>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</si>
  <si>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</si>
  <si>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</si>
  <si>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</si>
  <si>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</si>
  <si>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</si>
  <si>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</si>
  <si>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</si>
  <si>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</si>
  <si>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</si>
  <si>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</si>
  <si>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</si>
  <si>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</si>
  <si>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</si>
  <si>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</si>
  <si>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</si>
  <si>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</si>
  <si>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</si>
  <si>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</si>
  <si>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</si>
  <si>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</si>
  <si>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</si>
  <si>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</si>
  <si>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</si>
  <si>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</si>
  <si>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</si>
  <si>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</si>
  <si>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</si>
  <si>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</si>
  <si>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</si>
  <si>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</si>
  <si>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</si>
  <si>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</si>
  <si>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</si>
  <si>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</si>
  <si>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</si>
  <si>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</si>
  <si>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</si>
  <si>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</si>
  <si>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</si>
  <si>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</si>
  <si>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</si>
  <si>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</si>
  <si>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</si>
  <si>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</si>
  <si>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</si>
  <si>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</si>
  <si>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</si>
  <si>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</si>
  <si>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</si>
  <si>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</si>
  <si>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</si>
  <si>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</si>
  <si>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</si>
  <si>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</si>
  <si>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</si>
  <si>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</si>
  <si>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</si>
  <si>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</si>
  <si>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</si>
  <si>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</si>
  <si>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</si>
  <si>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</si>
  <si>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</si>
  <si>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</si>
  <si>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</si>
  <si>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</si>
  <si>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</si>
  <si>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</si>
  <si>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</si>
  <si>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</si>
  <si>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</si>
  <si>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</si>
  <si>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</si>
  <si>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</si>
  <si>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</si>
  <si>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</si>
  <si>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</si>
  <si>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</si>
  <si>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</si>
  <si>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</si>
  <si>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</si>
  <si>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</si>
  <si>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</si>
  <si>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</si>
  <si>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</si>
  <si>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</si>
  <si>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</si>
  <si>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</si>
  <si>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</si>
  <si>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</si>
  <si>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</si>
  <si>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</si>
  <si>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</si>
  <si>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</si>
  <si>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</si>
  <si>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</si>
  <si>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</si>
  <si>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</si>
  <si>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</si>
  <si>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</si>
  <si>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</si>
  <si>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</si>
  <si>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</si>
  <si>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</si>
  <si>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</si>
  <si>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</si>
  <si>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</si>
  <si>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</si>
  <si>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</si>
  <si>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</si>
  <si>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</si>
  <si>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</si>
  <si>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</si>
  <si>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</si>
  <si>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</si>
  <si>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</si>
  <si>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</si>
  <si>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</si>
  <si>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</si>
  <si>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</si>
  <si>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</si>
  <si>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</si>
  <si>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</si>
  <si>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</si>
  <si>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</si>
  <si>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</si>
  <si>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</si>
  <si>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</si>
  <si>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</si>
  <si>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</si>
  <si>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</si>
  <si>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</si>
  <si>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</si>
  <si>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</si>
  <si>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</si>
  <si>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</si>
  <si>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</si>
  <si>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</si>
  <si>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</si>
  <si>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</si>
  <si>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</si>
  <si>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</si>
  <si>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</si>
  <si>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</si>
  <si>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</si>
  <si>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</si>
  <si>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</si>
  <si>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</si>
  <si>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</si>
  <si>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</si>
  <si>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</si>
  <si>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</si>
  <si>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</si>
  <si>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</si>
  <si>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</si>
  <si>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</si>
  <si>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</si>
  <si>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</si>
  <si>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</si>
  <si>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</si>
  <si>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</si>
  <si>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</si>
  <si>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</si>
  <si>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</si>
  <si>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</si>
  <si>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</si>
  <si>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</si>
  <si>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</si>
  <si>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</si>
  <si>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</si>
  <si>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</si>
  <si>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</si>
  <si>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</si>
  <si>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</si>
  <si>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</si>
  <si>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</si>
  <si>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</si>
  <si>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</si>
  <si>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</si>
  <si>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</si>
  <si>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</si>
  <si>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</si>
  <si>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</si>
  <si>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</si>
  <si>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</si>
  <si>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</si>
  <si>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</si>
  <si>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</si>
  <si>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</si>
  <si>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</si>
  <si>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</si>
  <si>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</si>
  <si>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</si>
  <si>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</si>
  <si>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</si>
  <si>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</si>
  <si>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</si>
  <si>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</si>
  <si>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</si>
  <si>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</si>
  <si>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</si>
  <si>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</si>
  <si>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</si>
  <si>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</si>
  <si>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</si>
  <si>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</si>
  <si>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</si>
  <si>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</si>
  <si>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</si>
  <si>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</si>
  <si>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</si>
  <si>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</si>
  <si>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</si>
  <si>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</si>
  <si>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</si>
  <si>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</si>
  <si>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</si>
  <si>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</si>
  <si>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</si>
  <si>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</si>
  <si>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</si>
  <si>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</si>
  <si>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</si>
  <si>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</si>
  <si>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</si>
  <si>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</si>
  <si>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</si>
  <si>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</si>
  <si>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</si>
  <si>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</si>
  <si>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</si>
  <si>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</si>
  <si>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</si>
  <si>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</si>
  <si>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</si>
  <si>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</si>
  <si>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</si>
  <si>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</si>
  <si>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</si>
  <si>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</si>
  <si>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</si>
  <si>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</si>
  <si>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</si>
  <si>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</si>
  <si>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</si>
  <si>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</si>
  <si>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</si>
  <si>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</si>
  <si>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</si>
  <si>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</si>
  <si>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</si>
  <si>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</si>
  <si>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</si>
  <si>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</si>
  <si>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</si>
  <si>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</si>
  <si>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</si>
  <si>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</si>
  <si>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</si>
  <si>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</si>
  <si>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</si>
  <si>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</si>
  <si>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</si>
  <si>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</si>
  <si>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</si>
  <si>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</si>
  <si>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</si>
  <si>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</si>
  <si>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</si>
  <si>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</si>
  <si>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</si>
  <si>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</si>
  <si>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</si>
  <si>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</si>
  <si>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</si>
  <si>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</si>
  <si>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</si>
  <si>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</si>
  <si>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</si>
  <si>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</si>
  <si>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</si>
  <si>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</si>
  <si>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</si>
  <si>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</si>
  <si>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</si>
  <si>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</si>
  <si>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</si>
  <si>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</si>
  <si>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</si>
  <si>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</si>
  <si>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</si>
  <si>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</si>
  <si>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</si>
  <si>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</si>
  <si>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</si>
  <si>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</si>
  <si>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</si>
  <si>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</si>
  <si>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</si>
  <si>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</si>
  <si>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</si>
  <si>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</si>
  <si>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</si>
  <si>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</si>
  <si>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</si>
  <si>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</si>
  <si>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</si>
  <si>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</si>
  <si>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</si>
  <si>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</si>
  <si>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</si>
  <si>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</si>
  <si>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</si>
  <si>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</si>
  <si>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</si>
  <si>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</si>
  <si>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</si>
  <si>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</si>
  <si>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</si>
  <si>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</si>
  <si>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</si>
  <si>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</si>
  <si>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</si>
  <si>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</si>
  <si>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</si>
  <si>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</si>
  <si>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</si>
  <si>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</si>
  <si>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</si>
  <si>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</si>
  <si>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</si>
  <si>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</si>
  <si>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</si>
  <si>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</si>
  <si>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</si>
  <si>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</si>
  <si>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</si>
  <si>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</si>
  <si>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</si>
  <si>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</si>
  <si>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</si>
  <si>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</si>
  <si>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</si>
  <si>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</si>
  <si>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</si>
  <si>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</si>
  <si>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</si>
  <si>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</si>
  <si>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</si>
  <si>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</si>
  <si>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</si>
  <si>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</si>
  <si>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</si>
  <si>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</si>
  <si>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</si>
  <si>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</si>
  <si>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</si>
  <si>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</si>
  <si>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</si>
  <si>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</si>
  <si>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</si>
  <si>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</si>
  <si>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</si>
  <si>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</si>
  <si>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</si>
  <si>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</si>
  <si>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</si>
  <si>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</si>
  <si>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</si>
  <si>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</si>
  <si>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</si>
  <si>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</si>
  <si>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</si>
  <si>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</si>
  <si>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</si>
  <si>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</si>
  <si>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</si>
  <si>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</si>
  <si>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</si>
  <si>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</si>
  <si>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</si>
  <si>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</si>
  <si>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</si>
  <si>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</si>
  <si>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</si>
  <si>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</si>
  <si>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</si>
  <si>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</si>
  <si>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</si>
  <si>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</si>
  <si>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</si>
  <si>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</si>
  <si>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</si>
  <si>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</si>
  <si>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</si>
  <si>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</si>
  <si>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</si>
  <si>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</si>
  <si>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</si>
  <si>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</si>
  <si>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</si>
  <si>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</si>
  <si>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</si>
  <si>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</si>
  <si>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</si>
  <si>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</si>
  <si>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</si>
  <si>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</si>
  <si>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</si>
  <si>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</si>
  <si>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</si>
  <si>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</si>
  <si>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</si>
  <si>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</si>
  <si>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</si>
  <si>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</si>
  <si>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</si>
  <si>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</si>
  <si>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</si>
  <si>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</si>
  <si>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</si>
  <si>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</si>
  <si>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</si>
  <si>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</si>
  <si>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</si>
  <si>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</si>
  <si>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</si>
  <si>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</si>
  <si>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</si>
  <si>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</si>
  <si>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</si>
  <si>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</si>
  <si>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</si>
  <si>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</si>
  <si>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</si>
  <si>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</si>
  <si>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</si>
  <si>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</si>
  <si>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</si>
  <si>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</si>
  <si>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</si>
  <si>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</si>
  <si>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</si>
  <si>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</si>
  <si>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</si>
  <si>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</si>
  <si>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</si>
  <si>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</si>
  <si>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</si>
  <si>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</si>
  <si>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</si>
  <si>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</si>
  <si>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</si>
  <si>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</si>
  <si>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</si>
  <si>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</si>
  <si>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</si>
  <si>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</si>
  <si>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</si>
  <si>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</si>
  <si>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</si>
  <si>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</si>
  <si>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</si>
  <si>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</si>
  <si>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</si>
  <si>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</si>
  <si>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</si>
  <si>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</si>
  <si>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</si>
  <si>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</si>
  <si>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</si>
  <si>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</si>
  <si>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</si>
  <si>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</si>
  <si>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</si>
  <si>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</si>
  <si>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</si>
  <si>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</si>
  <si>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</si>
  <si>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</si>
  <si>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</si>
  <si>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</si>
  <si>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</si>
  <si>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</si>
  <si>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</si>
  <si>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</si>
  <si>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</si>
  <si>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</si>
  <si>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</si>
  <si>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</si>
  <si>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</si>
  <si>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</si>
  <si>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</si>
  <si>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</si>
  <si>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</si>
  <si>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</si>
  <si>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</si>
  <si>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</si>
  <si>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</si>
  <si>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</si>
  <si>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</si>
  <si>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</si>
  <si>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</si>
  <si>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</si>
  <si>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</si>
  <si>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</si>
  <si>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</si>
  <si>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</si>
  <si>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</si>
  <si>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</si>
  <si>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</si>
  <si>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</si>
  <si>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</si>
  <si>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</si>
  <si>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</si>
  <si>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</si>
  <si>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</si>
  <si>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</si>
  <si>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</si>
  <si>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</si>
  <si>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</si>
  <si>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</si>
  <si>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</si>
  <si>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</si>
  <si>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</si>
  <si>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</si>
  <si>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</si>
  <si>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</si>
  <si>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</si>
  <si>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</si>
  <si>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</si>
  <si>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</si>
  <si>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</si>
  <si>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</si>
  <si>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</si>
  <si>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</si>
  <si>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</si>
  <si>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</si>
  <si>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</si>
  <si>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</si>
  <si>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</si>
  <si>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</si>
  <si>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</si>
  <si>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</si>
  <si>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</si>
  <si>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</si>
  <si>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</si>
  <si>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</si>
  <si>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</si>
  <si>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</si>
  <si>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</si>
  <si>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</si>
  <si>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</si>
  <si>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</si>
  <si>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</si>
  <si>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</si>
  <si>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</si>
  <si>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</si>
  <si>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</si>
  <si>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</si>
  <si>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</si>
  <si>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</si>
  <si>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</si>
  <si>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</si>
  <si>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</si>
  <si>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</si>
  <si>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</si>
  <si>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</si>
  <si>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</si>
  <si>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</si>
  <si>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</si>
  <si>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</si>
  <si>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</si>
  <si>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</si>
  <si>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</si>
  <si>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</si>
  <si>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</si>
  <si>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</si>
  <si>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</si>
  <si>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</si>
  <si>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</si>
  <si>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</si>
  <si>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</si>
  <si>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</si>
  <si>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</si>
  <si>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</si>
  <si>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</si>
  <si>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</si>
  <si>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</si>
  <si>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</si>
  <si>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</si>
  <si>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</si>
  <si>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</si>
  <si>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</si>
  <si>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</si>
  <si>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</si>
  <si>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</si>
  <si>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</si>
  <si>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</si>
  <si>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</si>
  <si>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</si>
  <si>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</si>
  <si>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</si>
  <si>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</si>
  <si>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</si>
  <si>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</si>
  <si>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</si>
  <si>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</si>
  <si>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</si>
  <si>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</si>
  <si>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</si>
  <si>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</si>
  <si>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</si>
  <si>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</si>
  <si>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</si>
  <si>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</si>
  <si>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</si>
  <si>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</si>
  <si>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</si>
  <si>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</si>
  <si>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</si>
  <si>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</si>
  <si>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</si>
  <si>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</si>
  <si>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</si>
  <si>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</si>
  <si>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</si>
  <si>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</si>
  <si>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</si>
  <si>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</si>
  <si>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</si>
  <si>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</si>
  <si>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</si>
  <si>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</si>
  <si>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</si>
  <si>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</si>
  <si>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</si>
  <si>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</si>
  <si>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</si>
  <si>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</si>
  <si>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</si>
  <si>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</si>
  <si>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</si>
  <si>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</si>
  <si>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</si>
  <si>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</si>
  <si>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</si>
  <si>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</si>
  <si>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</si>
  <si>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</si>
  <si>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</si>
  <si>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</si>
  <si>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</si>
  <si>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</si>
  <si>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</si>
  <si>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</si>
  <si>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</si>
  <si>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</si>
  <si>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</si>
  <si>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</si>
  <si>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</si>
  <si>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</si>
  <si>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</si>
  <si>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</si>
  <si>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</si>
  <si>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</si>
  <si>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</si>
  <si>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</si>
  <si>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</si>
  <si>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</si>
  <si>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</si>
  <si>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</si>
  <si>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</si>
  <si>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</si>
  <si>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</si>
  <si>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</si>
  <si>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</si>
  <si>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</si>
  <si>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</si>
  <si>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</si>
  <si>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</si>
  <si>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</si>
  <si>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</si>
  <si>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</si>
  <si>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</si>
  <si>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</si>
  <si>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</si>
  <si>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</si>
  <si>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</si>
  <si>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</si>
  <si>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</si>
  <si>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</si>
  <si>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</si>
  <si>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</si>
  <si>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</si>
  <si>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</si>
  <si>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</si>
  <si>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</si>
  <si>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</si>
  <si>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</si>
  <si>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</si>
  <si>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</si>
  <si>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</si>
  <si>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</si>
  <si>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</si>
  <si>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</si>
  <si>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</si>
  <si>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</si>
  <si>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</si>
  <si>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</si>
  <si>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</si>
  <si>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</si>
  <si>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</si>
  <si>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</si>
  <si>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</si>
  <si>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</si>
  <si>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</si>
  <si>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</si>
  <si>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</si>
  <si>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</si>
  <si>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</si>
  <si>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</si>
  <si>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</si>
  <si>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</si>
  <si>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</si>
  <si>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</si>
  <si>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</si>
  <si>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</si>
  <si>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</si>
  <si>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</si>
  <si>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</si>
  <si>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</si>
  <si>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</si>
  <si>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</si>
  <si>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</si>
  <si>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</si>
  <si>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</si>
  <si>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</si>
  <si>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</si>
  <si>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</si>
  <si>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</si>
  <si>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</si>
  <si>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</si>
  <si>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</si>
  <si>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</si>
  <si>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</si>
  <si>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</si>
  <si>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</si>
  <si>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</si>
  <si>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</si>
  <si>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</si>
  <si>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</si>
  <si>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</si>
  <si>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</si>
  <si>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</si>
  <si>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</si>
  <si>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</si>
  <si>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</si>
  <si>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</si>
  <si>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</si>
  <si>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</si>
  <si>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</si>
  <si>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</si>
  <si>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</si>
  <si>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</si>
  <si>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</si>
  <si>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</si>
  <si>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</si>
  <si>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</si>
  <si>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</si>
  <si>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</si>
  <si>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</si>
  <si>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</si>
  <si>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</si>
  <si>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</si>
  <si>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</si>
  <si>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</si>
  <si>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</si>
  <si>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</si>
  <si>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</si>
  <si>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</si>
  <si>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</si>
  <si>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</si>
  <si>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</si>
  <si>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</si>
  <si>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</si>
  <si>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</si>
  <si>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</si>
  <si>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</si>
  <si>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</si>
  <si>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</si>
  <si>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</si>
  <si>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</si>
  <si>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</si>
  <si>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</si>
  <si>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</si>
  <si>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</si>
  <si>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</si>
  <si>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</si>
  <si>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</si>
  <si>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</si>
  <si>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</si>
  <si>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</si>
  <si>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</si>
  <si>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</si>
  <si>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</si>
  <si>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</si>
  <si>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</si>
  <si>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</si>
  <si>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</si>
  <si>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</si>
  <si>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</si>
  <si>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</si>
  <si>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</si>
  <si>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</si>
  <si>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</si>
  <si>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</si>
  <si>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</si>
  <si>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</si>
  <si>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</si>
  <si>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</si>
  <si>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</si>
  <si>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</si>
  <si>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</si>
  <si>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</si>
  <si>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</si>
  <si>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</si>
  <si>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</si>
  <si>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</si>
  <si>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</si>
  <si>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</si>
  <si>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</si>
  <si>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</si>
  <si>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</si>
  <si>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</si>
  <si>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</si>
  <si>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</si>
  <si>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</si>
  <si>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</si>
  <si>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</si>
  <si>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</si>
  <si>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</si>
  <si>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</si>
  <si>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</si>
  <si>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</si>
  <si>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</si>
  <si>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</si>
  <si>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</si>
  <si>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</si>
  <si>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</si>
  <si>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</si>
  <si>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</si>
  <si>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</si>
  <si>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</si>
  <si>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</si>
  <si>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</si>
  <si>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</si>
  <si>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</si>
  <si>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</si>
  <si>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</si>
  <si>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</si>
  <si>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</si>
  <si>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</si>
  <si>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</si>
  <si>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</si>
  <si>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</si>
  <si>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</si>
  <si>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</si>
  <si>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</si>
  <si>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</si>
  <si>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</si>
  <si>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</si>
  <si>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</si>
  <si>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</si>
  <si>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</si>
  <si>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</si>
  <si>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</si>
  <si>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</si>
  <si>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</si>
  <si>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</si>
  <si>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</si>
  <si>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</si>
  <si>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</si>
  <si>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</si>
  <si>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</si>
  <si>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</si>
  <si>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</si>
  <si>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</si>
  <si>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</si>
  <si>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</si>
  <si>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</si>
  <si>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</si>
  <si>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</si>
  <si>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</si>
  <si>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</si>
  <si>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</si>
  <si>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</si>
  <si>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</si>
  <si>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</si>
  <si>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</si>
  <si>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</si>
  <si>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</si>
  <si>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</si>
  <si>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</si>
  <si>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</si>
  <si>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</si>
  <si>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</si>
  <si>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</si>
  <si>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</si>
  <si>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</si>
  <si>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</si>
  <si>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</si>
  <si>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</si>
  <si>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</si>
  <si>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</si>
  <si>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</si>
  <si>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</si>
  <si>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</si>
  <si>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</si>
  <si>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</si>
  <si>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</si>
  <si>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</si>
  <si>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</si>
  <si>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</si>
  <si>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</si>
  <si>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</si>
  <si>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</si>
  <si>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</si>
  <si>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</si>
  <si>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</si>
  <si>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</si>
  <si>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</si>
  <si>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</si>
  <si>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</si>
  <si>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</si>
  <si>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</si>
  <si>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</si>
  <si>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</si>
  <si>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</si>
  <si>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</si>
  <si>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</si>
  <si>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</si>
  <si>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</si>
  <si>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</si>
  <si>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</si>
  <si>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</si>
  <si>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</si>
  <si>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</si>
  <si>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</si>
  <si>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</si>
  <si>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</si>
  <si>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</si>
  <si>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</si>
  <si>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</si>
  <si>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</si>
  <si>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</si>
  <si>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</si>
  <si>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</si>
  <si>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</si>
  <si>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</si>
  <si>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</si>
  <si>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</si>
  <si>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</si>
  <si>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</si>
  <si>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</si>
  <si>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</si>
  <si>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</si>
  <si>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</si>
  <si>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</si>
  <si>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</si>
  <si>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</si>
  <si>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</si>
  <si>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</si>
  <si>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</si>
  <si>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</si>
  <si>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</si>
  <si>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</si>
  <si>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</si>
  <si>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</si>
  <si>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</si>
  <si>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</si>
  <si>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</si>
  <si>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</si>
  <si>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</si>
  <si>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</si>
  <si>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</si>
  <si>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</si>
  <si>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</si>
  <si>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</si>
  <si>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</si>
  <si>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</si>
  <si>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</si>
  <si>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</si>
  <si>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</si>
  <si>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</si>
  <si>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</si>
  <si>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</si>
  <si>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</si>
  <si>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</si>
  <si>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</si>
  <si>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</si>
  <si>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</si>
  <si>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</si>
  <si>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</si>
  <si>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</si>
  <si>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</si>
  <si>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</si>
  <si>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</si>
  <si>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</si>
  <si>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</si>
  <si>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</si>
  <si>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</si>
  <si>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</si>
  <si>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</si>
  <si>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</si>
  <si>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</si>
  <si>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</si>
  <si>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</si>
  <si>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</si>
  <si>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</si>
  <si>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</si>
  <si>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</si>
  <si>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</si>
  <si>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</si>
  <si>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</si>
  <si>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</si>
  <si>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</si>
  <si>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</si>
  <si>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</si>
  <si>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</si>
  <si>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</si>
  <si>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</si>
  <si>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</si>
  <si>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</si>
  <si>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</si>
  <si>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</si>
  <si>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</si>
  <si>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</si>
  <si>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</si>
  <si>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</si>
  <si>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</si>
  <si>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</si>
  <si>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</si>
  <si>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</si>
  <si>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</si>
  <si>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</si>
  <si>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</si>
  <si>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</si>
  <si>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</si>
  <si>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</si>
  <si>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</si>
  <si>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</si>
  <si>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</si>
  <si>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</si>
  <si>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</si>
  <si>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</si>
  <si>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</si>
  <si>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</si>
  <si>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</si>
  <si>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</si>
  <si>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</si>
  <si>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</si>
  <si>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</si>
  <si>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</si>
  <si>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</si>
  <si>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</si>
  <si>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</si>
  <si>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</si>
  <si>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</si>
  <si>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</si>
  <si>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</si>
  <si>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</si>
  <si>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</si>
  <si>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</si>
  <si>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</si>
  <si>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</si>
  <si>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</si>
  <si>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</si>
  <si>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</si>
  <si>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</si>
  <si>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</si>
  <si>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</si>
  <si>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</si>
  <si>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</si>
  <si>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</si>
  <si>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</si>
  <si>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</si>
  <si>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</si>
  <si>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</si>
  <si>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</si>
  <si>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</si>
  <si>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</si>
  <si>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</si>
  <si>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</si>
  <si>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</si>
  <si>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</si>
  <si>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</si>
  <si>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</si>
  <si>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</si>
  <si>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</si>
  <si>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</si>
  <si>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</si>
  <si>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</si>
  <si>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</si>
  <si>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</si>
  <si>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</si>
  <si>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</si>
  <si>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</si>
  <si>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</si>
  <si>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</si>
  <si>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</si>
  <si>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</si>
  <si>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</si>
  <si>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</si>
  <si>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</si>
  <si>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</si>
  <si>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</si>
  <si>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</si>
  <si>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</si>
  <si>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</si>
  <si>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</si>
  <si>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</si>
  <si>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</si>
  <si>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</si>
  <si>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</si>
  <si>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</si>
  <si>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</si>
  <si>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</si>
  <si>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</si>
  <si>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</si>
  <si>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</si>
  <si>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</si>
  <si>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</si>
  <si>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</si>
  <si>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</si>
  <si>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</si>
  <si>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</si>
  <si>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</si>
  <si>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</si>
  <si>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</si>
  <si>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</si>
  <si>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</si>
  <si>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</si>
  <si>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</si>
  <si>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</si>
  <si>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</si>
  <si>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</si>
  <si>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</si>
  <si>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</si>
  <si>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</si>
  <si>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</si>
  <si>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</si>
  <si>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</si>
  <si>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</si>
  <si>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</si>
  <si>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</si>
  <si>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</si>
  <si>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</si>
  <si>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</si>
  <si>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</si>
  <si>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</si>
  <si>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</si>
  <si>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</si>
  <si>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</si>
  <si>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</si>
  <si>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</si>
  <si>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</si>
  <si>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</si>
  <si>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</si>
  <si>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</si>
  <si>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</si>
  <si>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</si>
  <si>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</si>
  <si>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</si>
  <si>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</si>
  <si>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</si>
  <si>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</si>
  <si>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</si>
  <si>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</si>
  <si>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</si>
  <si>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</si>
  <si>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</si>
  <si>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</si>
  <si>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</si>
  <si>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</si>
  <si>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</si>
  <si>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</si>
  <si>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</si>
  <si>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</si>
  <si>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</si>
  <si>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</si>
  <si>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</si>
  <si>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</si>
  <si>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</si>
  <si>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</si>
  <si>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</si>
  <si>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</si>
  <si>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</si>
  <si>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</si>
  <si>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</si>
  <si>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</si>
  <si>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</si>
  <si>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</si>
  <si>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</si>
  <si>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</si>
  <si>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</si>
  <si>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</si>
  <si>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</si>
  <si>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</si>
  <si>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</si>
  <si>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</si>
  <si>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</si>
  <si>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</si>
  <si>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</si>
  <si>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</si>
  <si>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</si>
  <si>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</si>
  <si>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</si>
  <si>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</si>
  <si>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</si>
  <si>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</si>
  <si>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</si>
  <si>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</si>
  <si>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</si>
  <si>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</si>
  <si>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</si>
  <si>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</si>
  <si>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</si>
  <si>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</si>
  <si>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</si>
  <si>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</si>
  <si>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</si>
  <si>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</si>
  <si>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</si>
  <si>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</si>
  <si>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</si>
  <si>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</si>
  <si>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</si>
  <si>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</si>
  <si>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</si>
  <si>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</si>
  <si>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</si>
  <si>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</si>
  <si>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</si>
  <si>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</si>
  <si>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</si>
  <si>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</si>
  <si>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</si>
  <si>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</si>
  <si>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</si>
  <si>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</si>
  <si>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</si>
  <si>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</si>
  <si>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</si>
  <si>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</si>
  <si>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</si>
  <si>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</si>
  <si>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</si>
  <si>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</si>
  <si>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</si>
  <si>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</si>
  <si>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</si>
  <si>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</si>
  <si>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</si>
  <si>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</si>
  <si>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</si>
  <si>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</si>
  <si>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</si>
  <si>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</si>
  <si>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</si>
  <si>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</si>
  <si>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</si>
  <si>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</si>
  <si>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</si>
  <si>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</si>
  <si>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</si>
  <si>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</si>
  <si>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</si>
  <si>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</si>
  <si>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</si>
  <si>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</si>
  <si>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</si>
  <si>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</si>
  <si>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</si>
  <si>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</si>
  <si>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</si>
  <si>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</si>
  <si>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</si>
  <si>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</si>
  <si>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</si>
  <si>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</si>
  <si>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</si>
  <si>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</si>
  <si>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</si>
  <si>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</si>
  <si>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</si>
  <si>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</si>
  <si>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</si>
  <si>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</si>
  <si>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</si>
  <si>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</si>
  <si>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</si>
  <si>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</si>
  <si>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</si>
  <si>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</si>
  <si>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</si>
  <si>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</si>
  <si>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</si>
  <si>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</si>
  <si>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</si>
  <si>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</si>
  <si>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</si>
  <si>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</si>
  <si>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</si>
  <si>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</si>
  <si>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</si>
  <si>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</si>
  <si>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</si>
  <si>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</si>
  <si>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</si>
  <si>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</si>
  <si>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</si>
  <si>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</si>
  <si>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</si>
  <si>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</si>
  <si>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</si>
  <si>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</si>
  <si>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</si>
  <si>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</si>
  <si>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</si>
  <si>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</si>
  <si>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</si>
  <si>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</si>
  <si>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</si>
  <si>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</si>
  <si>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</si>
  <si>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</si>
  <si>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</si>
  <si>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</si>
  <si>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</si>
  <si>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</si>
  <si>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</si>
  <si>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</si>
  <si>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</si>
  <si>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</si>
  <si>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</si>
  <si>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</si>
  <si>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</si>
  <si>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</si>
  <si>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</si>
  <si>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</si>
  <si>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</si>
  <si>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</si>
  <si>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</si>
  <si>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</si>
  <si>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</si>
  <si>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</si>
  <si>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</si>
  <si>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</si>
  <si>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</si>
  <si>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</si>
  <si>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</si>
  <si>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</si>
  <si>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</si>
  <si>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</si>
  <si>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</si>
  <si>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</si>
  <si>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</si>
  <si>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</si>
  <si>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</si>
  <si>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</si>
  <si>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</si>
  <si>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</si>
  <si>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</si>
  <si>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</si>
  <si>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</si>
  <si>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</si>
  <si>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</si>
  <si>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</si>
  <si>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</si>
  <si>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</si>
  <si>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</si>
  <si>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</si>
  <si>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</si>
  <si>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</si>
  <si>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</si>
  <si>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</si>
  <si>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</si>
  <si>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</si>
  <si>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</si>
  <si>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</si>
  <si>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</si>
  <si>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</si>
  <si>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</si>
  <si>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</si>
  <si>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</si>
  <si>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</si>
  <si>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</si>
  <si>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</si>
  <si>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</si>
  <si>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</si>
  <si>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</si>
  <si>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</si>
  <si>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</si>
  <si>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</si>
  <si>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</si>
  <si>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</si>
  <si>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</si>
  <si>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</si>
  <si>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</si>
  <si>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</si>
  <si>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</si>
  <si>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</si>
  <si>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</si>
  <si>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</si>
  <si>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</si>
  <si>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</si>
  <si>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</si>
  <si>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</si>
  <si>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</si>
  <si>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</si>
  <si>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</si>
  <si>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</si>
  <si>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</si>
  <si>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</si>
  <si>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</si>
  <si>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</si>
  <si>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</si>
  <si>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</si>
  <si>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</si>
  <si>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</si>
  <si>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</si>
  <si>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</si>
  <si>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</si>
  <si>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</si>
  <si>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</si>
  <si>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</si>
  <si>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</si>
  <si>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</si>
  <si>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</si>
  <si>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</si>
  <si>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</si>
  <si>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</si>
  <si>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</si>
  <si>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</si>
  <si>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</si>
  <si>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</si>
  <si>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</si>
  <si>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</si>
  <si>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</si>
  <si>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</si>
  <si>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</si>
  <si>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</si>
  <si>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</si>
  <si>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</si>
  <si>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</si>
  <si>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</si>
  <si>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</si>
  <si>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</si>
  <si>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</si>
  <si>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</si>
  <si>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</si>
  <si>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</si>
  <si>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</si>
  <si>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</si>
  <si>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</si>
  <si>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</si>
  <si>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</si>
  <si>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</si>
  <si>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</si>
  <si>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</si>
  <si>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</si>
  <si>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</si>
  <si>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</si>
  <si>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</si>
  <si>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</si>
  <si>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</si>
  <si>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</si>
  <si>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</si>
  <si>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</si>
  <si>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</si>
  <si>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</si>
  <si>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</si>
  <si>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</si>
  <si>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</si>
  <si>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</si>
  <si>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</si>
  <si>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</si>
  <si>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</si>
  <si>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</si>
  <si>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</si>
  <si>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</si>
  <si>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</si>
  <si>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</si>
  <si>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</si>
  <si>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</si>
  <si>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</si>
  <si>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</si>
  <si>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</si>
  <si>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</si>
  <si>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</si>
  <si>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</si>
  <si>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</si>
  <si>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</si>
  <si>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</si>
  <si>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</si>
  <si>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</si>
  <si>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</si>
  <si>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</si>
  <si>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</si>
  <si>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</si>
  <si>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</si>
  <si>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</si>
  <si>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</si>
  <si>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</si>
  <si>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</si>
  <si>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</si>
  <si>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</si>
  <si>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</si>
  <si>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</si>
  <si>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</si>
  <si>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</si>
  <si>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</si>
  <si>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</si>
  <si>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</si>
  <si>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</si>
  <si>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</si>
  <si>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</si>
  <si>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</si>
  <si>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</si>
  <si>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</si>
  <si>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</si>
  <si>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</si>
  <si>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</si>
  <si>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</si>
  <si>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</si>
  <si>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</si>
  <si>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</si>
  <si>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</si>
  <si>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</si>
  <si>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</si>
  <si>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</si>
  <si>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</si>
  <si>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</si>
  <si>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</si>
  <si>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</si>
  <si>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</si>
  <si>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</si>
  <si>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</si>
  <si>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</si>
  <si>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</si>
  <si>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</si>
  <si>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</si>
  <si>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</si>
  <si>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</si>
  <si>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</si>
  <si>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</si>
  <si>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</si>
  <si>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</si>
  <si>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</si>
  <si>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</si>
  <si>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</si>
  <si>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</si>
  <si>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</si>
  <si>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</si>
  <si>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</si>
  <si>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</si>
  <si>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</si>
  <si>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</si>
  <si>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</si>
  <si>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</si>
  <si>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</si>
  <si>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</si>
  <si>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</si>
  <si>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</si>
  <si>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</si>
  <si>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</si>
  <si>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</si>
  <si>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</si>
  <si>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</si>
  <si>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</si>
  <si>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</si>
  <si>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</si>
  <si>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</si>
  <si>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</si>
  <si>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</si>
  <si>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</si>
  <si>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</si>
  <si>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</si>
  <si>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</si>
  <si>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</si>
  <si>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</si>
  <si>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</si>
  <si>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</si>
  <si>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</si>
  <si>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</si>
  <si>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</si>
  <si>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</si>
  <si>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</si>
  <si>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</si>
  <si>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</si>
  <si>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</si>
  <si>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</si>
  <si>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</si>
  <si>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</si>
  <si>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</si>
  <si>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</si>
  <si>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</si>
  <si>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</si>
  <si>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</si>
  <si>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</si>
  <si>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</si>
  <si>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</si>
  <si>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</si>
  <si>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</si>
  <si>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</si>
  <si>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</si>
  <si>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</si>
  <si>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</si>
  <si>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</si>
  <si>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</si>
  <si>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</si>
  <si>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</si>
  <si>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</si>
  <si>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</si>
  <si>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</si>
  <si>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</si>
  <si>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</si>
  <si>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</si>
  <si>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</si>
  <si>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</si>
  <si>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</si>
  <si>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</si>
  <si>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</si>
  <si>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</si>
  <si>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</si>
  <si>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</si>
  <si>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</si>
  <si>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</si>
  <si>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</si>
  <si>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</si>
  <si>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</si>
  <si>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</si>
  <si>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</si>
  <si>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</si>
  <si>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</si>
  <si>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</si>
  <si>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</si>
  <si>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</si>
  <si>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</si>
  <si>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</si>
  <si>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</si>
  <si>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</si>
  <si>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</si>
  <si>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</si>
  <si>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</si>
  <si>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</si>
  <si>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</si>
  <si>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</si>
  <si>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</si>
  <si>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</si>
  <si>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</si>
  <si>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</si>
  <si>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</si>
  <si>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</si>
  <si>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</si>
  <si>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</si>
  <si>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</si>
  <si>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</si>
  <si>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</si>
  <si>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</si>
  <si>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</si>
  <si>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</si>
  <si>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</si>
  <si>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</si>
  <si>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</si>
  <si>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</si>
  <si>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</si>
  <si>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</si>
  <si>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</si>
  <si>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</si>
  <si>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</si>
  <si>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</si>
  <si>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</si>
  <si>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</si>
  <si>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</si>
  <si>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</si>
  <si>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</si>
  <si>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</si>
  <si>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</si>
  <si>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</si>
  <si>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</si>
  <si>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</si>
  <si>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</si>
  <si>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</si>
  <si>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</si>
  <si>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</si>
  <si>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</si>
  <si>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</si>
  <si>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</si>
  <si>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</si>
  <si>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</si>
  <si>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</si>
  <si>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</si>
  <si>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</si>
  <si>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</si>
  <si>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</si>
  <si>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</si>
  <si>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</si>
  <si>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</si>
  <si>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</si>
  <si>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</si>
  <si>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</si>
  <si>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</si>
  <si>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</si>
  <si>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</si>
  <si>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</si>
  <si>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</si>
  <si>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</si>
  <si>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</si>
  <si>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</si>
  <si>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</si>
  <si>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</si>
  <si>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</si>
  <si>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</si>
  <si>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</si>
  <si>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</si>
  <si>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</si>
  <si>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</si>
  <si>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</si>
  <si>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</si>
  <si>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</si>
  <si>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</si>
  <si>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</si>
  <si>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</si>
  <si>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</si>
  <si>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</si>
  <si>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</si>
  <si>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</si>
  <si>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</si>
  <si>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</si>
  <si>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</si>
  <si>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</si>
  <si>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</si>
  <si>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</si>
  <si>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</si>
  <si>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</si>
  <si>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</si>
  <si>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</si>
  <si>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</si>
  <si>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</si>
  <si>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</si>
  <si>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</si>
  <si>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</si>
  <si>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</si>
  <si>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</si>
  <si>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</si>
  <si>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</si>
  <si>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</si>
  <si>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</si>
  <si>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</si>
  <si>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</si>
  <si>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</si>
  <si>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</si>
  <si>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</si>
  <si>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</si>
  <si>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</si>
  <si>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</si>
  <si>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</si>
  <si>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</si>
  <si>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</si>
  <si>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</si>
  <si>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</si>
  <si>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</si>
  <si>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</si>
  <si>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</si>
  <si>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</si>
  <si>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</si>
  <si>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</si>
  <si>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</si>
  <si>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</si>
  <si>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</si>
  <si>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</si>
  <si>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</si>
  <si>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</si>
  <si>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</si>
  <si>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</si>
  <si>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</si>
  <si>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</si>
  <si>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</si>
  <si>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</si>
  <si>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</si>
  <si>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</si>
  <si>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</si>
  <si>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</si>
  <si>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</si>
  <si>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</si>
  <si>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</si>
  <si>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</si>
  <si>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</si>
  <si>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</si>
  <si>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</si>
  <si>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</si>
  <si>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</si>
  <si>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</si>
  <si>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</si>
  <si>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</si>
  <si>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</si>
  <si>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</si>
  <si>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</si>
  <si>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</si>
  <si>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</si>
  <si>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</si>
  <si>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</si>
  <si>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</si>
  <si>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</si>
  <si>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</si>
  <si>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</si>
  <si>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</si>
  <si>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</si>
  <si>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</si>
  <si>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</si>
  <si>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</si>
  <si>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</si>
  <si>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</si>
  <si>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</si>
  <si>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</si>
  <si>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</si>
  <si>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</si>
  <si>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</si>
  <si>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</si>
  <si>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</si>
  <si>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</si>
  <si>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</si>
  <si>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</si>
  <si>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</si>
  <si>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</si>
  <si>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</si>
  <si>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</si>
  <si>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</si>
  <si>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</si>
  <si>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</si>
  <si>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</si>
  <si>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</si>
  <si>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</si>
  <si>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</si>
  <si>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</si>
  <si>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</si>
  <si>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</si>
  <si>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</si>
  <si>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</si>
  <si>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</si>
  <si>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</si>
  <si>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</si>
  <si>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</si>
  <si>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</si>
  <si>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</si>
  <si>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</si>
  <si>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</si>
  <si>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</si>
  <si>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</si>
  <si>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</si>
  <si>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</si>
  <si>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</si>
  <si>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</si>
  <si>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</si>
  <si>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</si>
  <si>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</si>
  <si>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</si>
  <si>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</si>
  <si>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</si>
  <si>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</si>
  <si>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</si>
  <si>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</si>
  <si>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</si>
  <si>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</si>
  <si>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</si>
  <si>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</si>
  <si>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</si>
  <si>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</si>
  <si>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</si>
  <si>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</si>
  <si>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</si>
  <si>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</si>
  <si>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</si>
  <si>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</si>
  <si>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</si>
  <si>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</si>
  <si>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</si>
  <si>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</si>
  <si>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</si>
  <si>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</si>
  <si>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</si>
  <si>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</si>
  <si>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</si>
  <si>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</si>
  <si>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</si>
  <si>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</si>
  <si>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</si>
  <si>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</si>
  <si>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</si>
  <si>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</si>
  <si>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</si>
  <si>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</si>
  <si>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</si>
  <si>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</si>
  <si>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</si>
  <si>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</si>
  <si>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</si>
  <si>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</si>
  <si>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</si>
  <si>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</si>
  <si>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</si>
  <si>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</si>
  <si>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</si>
  <si>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</si>
  <si>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</si>
  <si>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</si>
  <si>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</si>
  <si>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</si>
  <si>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</si>
  <si>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</si>
  <si>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</si>
  <si>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</si>
  <si>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</si>
  <si>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</si>
  <si>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</si>
  <si>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</si>
  <si>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</si>
  <si>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</si>
  <si>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</si>
  <si>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</si>
  <si>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</si>
  <si>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</si>
  <si>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</si>
  <si>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</si>
  <si>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</si>
  <si>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</si>
  <si>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</si>
  <si>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</si>
  <si>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</si>
  <si>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</si>
  <si>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</si>
  <si>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</si>
  <si>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</si>
  <si>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</si>
  <si>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</si>
  <si>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</si>
  <si>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</si>
  <si>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</si>
  <si>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</si>
  <si>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</si>
  <si>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</si>
  <si>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</si>
  <si>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</si>
  <si>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</si>
  <si>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</si>
  <si>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</si>
  <si>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</si>
  <si>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</si>
  <si>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</si>
  <si>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</si>
  <si>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</si>
  <si>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</si>
  <si>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</si>
  <si>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</si>
  <si>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</si>
  <si>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</si>
  <si>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</si>
  <si>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</si>
  <si>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</si>
  <si>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</si>
  <si>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</si>
  <si>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</si>
  <si>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</si>
  <si>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</si>
  <si>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</si>
  <si>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</si>
  <si>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</si>
  <si>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</si>
  <si>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</si>
  <si>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</si>
  <si>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</si>
  <si>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</si>
  <si>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</si>
  <si>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</si>
  <si>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</si>
  <si>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</si>
  <si>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</si>
  <si>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</si>
  <si>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</si>
  <si>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</si>
  <si>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</si>
  <si>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</si>
  <si>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</si>
  <si>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</si>
  <si>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</si>
  <si>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</si>
  <si>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</si>
  <si>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</si>
  <si>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</si>
  <si>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</si>
  <si>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</si>
  <si>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</si>
  <si>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</si>
  <si>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</si>
  <si>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</si>
  <si>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</si>
  <si>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</si>
  <si>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</si>
  <si>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</si>
  <si>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</si>
  <si>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</si>
  <si>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</si>
  <si>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</si>
  <si>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</si>
  <si>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</si>
  <si>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</si>
  <si>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</si>
  <si>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</si>
  <si>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</si>
  <si>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</si>
  <si>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</si>
  <si>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</si>
  <si>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</si>
  <si>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</si>
  <si>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</si>
  <si>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</si>
  <si>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</si>
  <si>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</si>
  <si>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</si>
  <si>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</si>
  <si>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</si>
  <si>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</si>
  <si>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</si>
  <si>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</si>
  <si>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</si>
  <si>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</si>
  <si>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</si>
  <si>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</si>
  <si>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</si>
  <si>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</si>
  <si>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</si>
  <si>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</si>
  <si>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</si>
  <si>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</si>
  <si>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</si>
  <si>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</si>
  <si>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</si>
  <si>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</si>
  <si>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</si>
  <si>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</si>
  <si>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</si>
  <si>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</si>
  <si>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</si>
  <si>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</si>
  <si>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</si>
  <si>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</si>
  <si>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</si>
  <si>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</si>
  <si>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</si>
  <si>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</si>
  <si>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</si>
  <si>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</si>
  <si>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</si>
  <si>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</si>
  <si>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</si>
  <si>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</si>
  <si>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</si>
  <si>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</si>
  <si>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</si>
  <si>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</si>
  <si>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</si>
  <si>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</si>
  <si>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</si>
  <si>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</si>
  <si>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</si>
  <si>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</si>
  <si>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</si>
  <si>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</si>
  <si>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</si>
  <si>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</si>
  <si>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</si>
  <si>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</si>
  <si>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</si>
  <si>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</si>
  <si>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</si>
  <si>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</si>
  <si>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</si>
  <si>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</si>
  <si>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</si>
  <si>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</si>
  <si>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</si>
  <si>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</si>
  <si>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</si>
  <si>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</si>
  <si>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</si>
  <si>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</si>
  <si>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</si>
  <si>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</si>
  <si>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</si>
  <si>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</si>
  <si>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</si>
  <si>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</si>
  <si>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</si>
  <si>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</si>
  <si>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</si>
  <si>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</si>
  <si>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</si>
  <si>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</si>
  <si>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</si>
  <si>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</si>
  <si>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</si>
  <si>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</si>
  <si>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</si>
  <si>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</si>
  <si>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</si>
  <si>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</si>
  <si>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</si>
  <si>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</si>
  <si>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</si>
  <si>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</si>
  <si>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</si>
  <si>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</si>
  <si>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</si>
  <si>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</si>
  <si>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</si>
  <si>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</si>
  <si>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</si>
  <si>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</si>
  <si>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</si>
  <si>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</si>
  <si>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</si>
  <si>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</si>
  <si>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</si>
  <si>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</si>
  <si>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</si>
  <si>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</si>
  <si>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</si>
  <si>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</si>
  <si>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</si>
  <si>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</si>
  <si>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</si>
  <si>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</si>
  <si>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</si>
  <si>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</si>
  <si>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</si>
  <si>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</si>
  <si>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</si>
  <si>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</si>
  <si>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</si>
  <si>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</si>
  <si>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</si>
  <si>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</si>
  <si>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</si>
  <si>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</si>
  <si>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</si>
  <si>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</si>
  <si>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</si>
  <si>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</si>
  <si>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</si>
  <si>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</si>
  <si>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</si>
  <si>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</si>
  <si>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</si>
  <si>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</si>
  <si>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</si>
  <si>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</si>
  <si>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</si>
  <si>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</si>
  <si>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</si>
  <si>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</si>
  <si>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</si>
  <si>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</si>
  <si>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</si>
  <si>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</si>
  <si>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</si>
  <si>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</si>
  <si>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</si>
  <si>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</si>
  <si>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</si>
  <si>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</si>
  <si>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</si>
  <si>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</si>
  <si>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</si>
  <si>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</si>
  <si>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</si>
  <si>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</si>
  <si>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</si>
  <si>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</si>
  <si>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</si>
  <si>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</si>
  <si>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</si>
  <si>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</si>
  <si>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</si>
  <si>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</si>
  <si>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</si>
  <si>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</si>
  <si>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</si>
  <si>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</si>
  <si>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</si>
  <si>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</si>
  <si>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</si>
  <si>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</si>
  <si>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</si>
  <si>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</si>
  <si>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</si>
  <si>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</si>
  <si>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</si>
  <si>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</si>
  <si>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</si>
  <si>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</si>
  <si>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</si>
  <si>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</si>
  <si>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</si>
  <si>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</si>
  <si>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</si>
  <si>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</si>
  <si>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</si>
  <si>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</si>
  <si>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</si>
  <si>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</si>
  <si>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</si>
  <si>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</si>
  <si>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</si>
  <si>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</si>
  <si>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</si>
  <si>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</si>
  <si>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</si>
  <si>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</si>
  <si>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</si>
  <si>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</si>
  <si>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</si>
  <si>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</si>
  <si>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</si>
  <si>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</si>
  <si>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</si>
  <si>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</si>
  <si>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</si>
  <si>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</si>
  <si>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</si>
  <si>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</si>
  <si>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</si>
  <si>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</si>
  <si>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</si>
  <si>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</si>
  <si>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</si>
  <si>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</si>
  <si>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</si>
  <si>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</si>
  <si>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</si>
  <si>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</si>
  <si>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</si>
  <si>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</si>
  <si>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</si>
  <si>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</si>
  <si>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</si>
  <si>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</si>
  <si>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</si>
  <si>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</si>
  <si>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</si>
  <si>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</si>
  <si>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</si>
  <si>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</si>
  <si>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</si>
  <si>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</si>
  <si>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</si>
  <si>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</si>
  <si>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</si>
  <si>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</si>
  <si>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</si>
  <si>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</si>
  <si>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</si>
  <si>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</si>
  <si>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</si>
  <si>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</si>
  <si>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</si>
  <si>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</si>
  <si>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</si>
  <si>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</si>
  <si>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</si>
  <si>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</si>
  <si>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</si>
  <si>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</si>
  <si>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</si>
  <si>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</si>
  <si>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</si>
  <si>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</si>
  <si>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</si>
  <si>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</si>
  <si>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</si>
  <si>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</si>
  <si>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</si>
  <si>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</si>
  <si>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</si>
  <si>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</si>
  <si>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</si>
  <si>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</si>
  <si>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</si>
  <si>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</si>
  <si>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</si>
  <si>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</si>
  <si>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</si>
  <si>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</si>
  <si>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</si>
  <si>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</si>
  <si>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</si>
  <si>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</si>
  <si>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</si>
  <si>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</si>
  <si>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</si>
  <si>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</si>
  <si>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</si>
  <si>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</si>
  <si>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</si>
  <si>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</si>
  <si>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</si>
  <si>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</si>
  <si>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</si>
  <si>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</si>
  <si>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</si>
  <si>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</si>
  <si>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</si>
  <si>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</si>
  <si>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</si>
  <si>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</si>
  <si>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</si>
  <si>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</si>
  <si>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</si>
  <si>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</si>
  <si>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</si>
  <si>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</si>
  <si>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</si>
  <si>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</si>
  <si>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</si>
  <si>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</si>
  <si>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</si>
  <si>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</si>
  <si>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</si>
  <si>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</si>
  <si>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</si>
  <si>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</si>
  <si>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</si>
  <si>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</si>
  <si>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</si>
  <si>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</si>
  <si>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</si>
  <si>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</si>
  <si>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</si>
  <si>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</si>
  <si>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</si>
  <si>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</si>
  <si>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</si>
  <si>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</si>
  <si>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</si>
  <si>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</si>
  <si>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</si>
  <si>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</si>
  <si>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</si>
  <si>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</si>
  <si>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</si>
  <si>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</si>
  <si>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</si>
  <si>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</si>
  <si>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</si>
  <si>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</si>
  <si>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</si>
  <si>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</si>
  <si>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</si>
  <si>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</si>
  <si>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</si>
  <si>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</si>
  <si>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</si>
  <si>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</si>
  <si>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</si>
  <si>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</si>
  <si>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</si>
  <si>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</si>
  <si>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</si>
  <si>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</si>
  <si>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</si>
  <si>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</si>
  <si>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</si>
  <si>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</si>
  <si>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</si>
  <si>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</si>
  <si>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</si>
  <si>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</si>
  <si>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</si>
  <si>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</si>
  <si>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</si>
  <si>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</si>
  <si>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</si>
  <si>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</si>
  <si>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</si>
  <si>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</si>
  <si>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</si>
  <si>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</si>
  <si>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</si>
  <si>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</si>
  <si>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</si>
  <si>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</si>
  <si>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</si>
  <si>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</si>
  <si>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</si>
  <si>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</si>
  <si>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</si>
  <si>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</si>
  <si>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</si>
  <si>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</si>
  <si>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</si>
  <si>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</si>
  <si>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</si>
  <si>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</si>
  <si>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</si>
  <si>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</si>
  <si>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</si>
  <si>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</si>
  <si>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</si>
  <si>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</si>
  <si>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</si>
  <si>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</si>
  <si>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</si>
  <si>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</si>
  <si>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</si>
  <si>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</si>
  <si>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</si>
  <si>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</si>
  <si>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</si>
  <si>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</si>
  <si>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</si>
  <si>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</si>
  <si>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</si>
  <si>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</si>
  <si>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</si>
  <si>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</si>
  <si>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</si>
  <si>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</si>
  <si>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</si>
  <si>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</si>
  <si>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</si>
  <si>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</si>
  <si>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</si>
  <si>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</si>
  <si>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</si>
  <si>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</si>
  <si>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</si>
  <si>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</si>
  <si>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</si>
  <si>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</si>
  <si>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</si>
  <si>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</si>
  <si>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</si>
  <si>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</si>
  <si>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</si>
  <si>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</si>
  <si>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</si>
  <si>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</si>
  <si>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</si>
  <si>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</si>
  <si>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</si>
  <si>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</si>
  <si>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</si>
  <si>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</si>
  <si>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</si>
  <si>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</si>
  <si>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</si>
  <si>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</si>
  <si>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</si>
  <si>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</si>
  <si>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</si>
  <si>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</si>
  <si>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</si>
  <si>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</si>
  <si>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</si>
  <si>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</si>
  <si>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</si>
  <si>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</si>
  <si>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</si>
  <si>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</si>
  <si>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</si>
  <si>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</si>
  <si>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</si>
  <si>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</si>
  <si>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</si>
  <si>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</si>
  <si>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</si>
  <si>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</si>
  <si>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</si>
  <si>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</si>
  <si>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</si>
  <si>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</si>
  <si>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</si>
  <si>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</si>
  <si>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</si>
  <si>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</si>
  <si>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</si>
  <si>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</si>
  <si>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</si>
  <si>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</si>
  <si>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</si>
  <si>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</si>
  <si>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</si>
  <si>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</si>
  <si>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</si>
  <si>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</si>
  <si>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</si>
  <si>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</si>
  <si>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</si>
  <si>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</si>
  <si>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</si>
  <si>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</si>
  <si>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</si>
  <si>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</si>
  <si>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</si>
  <si>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</si>
  <si>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</si>
  <si>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</si>
  <si>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</si>
  <si>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</si>
  <si>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</si>
  <si>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</si>
  <si>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</si>
  <si>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</si>
  <si>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</si>
  <si>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</si>
  <si>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</si>
  <si>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</si>
  <si>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</si>
  <si>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</si>
  <si>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</si>
  <si>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</si>
  <si>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</si>
  <si>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</si>
  <si>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</si>
  <si>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</si>
  <si>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</si>
  <si>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</si>
  <si>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</si>
  <si>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</si>
  <si>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</si>
  <si>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</si>
  <si>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</si>
  <si>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</si>
  <si>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</si>
  <si>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</si>
  <si>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</si>
  <si>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</si>
  <si>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</si>
  <si>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</si>
  <si>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</si>
  <si>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</si>
  <si>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</si>
  <si>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</si>
  <si>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</si>
  <si>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</si>
  <si>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</si>
  <si>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</si>
  <si>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</si>
  <si>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</si>
  <si>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</si>
  <si>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</si>
  <si>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</si>
  <si>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</si>
  <si>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</si>
  <si>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</si>
  <si>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</si>
  <si>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</si>
  <si>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</si>
  <si>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</si>
  <si>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</si>
  <si>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</si>
  <si>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</si>
  <si>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</si>
  <si>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</si>
  <si>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</si>
  <si>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</si>
  <si>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</si>
  <si>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</si>
  <si>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</si>
  <si>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</si>
  <si>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</si>
  <si>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</si>
  <si>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</si>
  <si>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</si>
  <si>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</si>
  <si>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</si>
  <si>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</si>
  <si>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</si>
  <si>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</si>
  <si>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</si>
  <si>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</si>
  <si>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</si>
  <si>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</si>
  <si>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</si>
  <si>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</si>
  <si>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</si>
  <si>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</si>
  <si>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</si>
  <si>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</si>
  <si>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</si>
  <si>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</si>
  <si>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</si>
  <si>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</si>
  <si>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</si>
  <si>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</si>
  <si>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</si>
  <si>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</si>
  <si>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</si>
  <si>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</si>
  <si>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</si>
  <si>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</si>
  <si>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</si>
  <si>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</si>
  <si>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</si>
  <si>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</si>
  <si>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</si>
  <si>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</si>
  <si>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</si>
  <si>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</si>
  <si>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</si>
  <si>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</si>
  <si>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</si>
  <si>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</si>
  <si>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</si>
  <si>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</si>
  <si>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</si>
  <si>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</si>
  <si>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</si>
  <si>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</si>
  <si>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</si>
  <si>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</si>
  <si>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</si>
  <si>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</si>
  <si>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</si>
  <si>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</si>
  <si>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</si>
  <si>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</si>
  <si>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</si>
  <si>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</si>
  <si>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</si>
  <si>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</si>
  <si>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</si>
  <si>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</si>
  <si>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</si>
  <si>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</si>
  <si>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</si>
  <si>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</si>
  <si>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</si>
  <si>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</si>
  <si>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</si>
  <si>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</si>
  <si>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</si>
  <si>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</si>
  <si>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</si>
  <si>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</si>
  <si>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</si>
  <si>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</si>
  <si>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</si>
  <si>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</si>
  <si>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</si>
  <si>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</si>
  <si>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</si>
  <si>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</si>
  <si>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</si>
  <si>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</si>
  <si>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</si>
  <si>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</si>
  <si>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</si>
  <si>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</si>
  <si>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</si>
  <si>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</si>
  <si>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</si>
  <si>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</si>
  <si>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</si>
  <si>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</si>
  <si>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</si>
  <si>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</si>
  <si>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</si>
  <si>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</si>
  <si>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</si>
  <si>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</si>
  <si>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</si>
  <si>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</si>
  <si>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</si>
  <si>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</si>
  <si>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</si>
  <si>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</si>
  <si>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</si>
  <si>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</si>
  <si>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</si>
  <si>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</si>
  <si>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</si>
  <si>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</si>
  <si>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</si>
  <si>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</si>
  <si>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</si>
  <si>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</si>
  <si>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</si>
  <si>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</si>
  <si>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</si>
  <si>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</si>
  <si>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</si>
  <si>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</si>
  <si>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</si>
  <si>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</si>
  <si>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</si>
  <si>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</si>
  <si>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</si>
  <si>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</si>
  <si>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</si>
  <si>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</si>
  <si>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</si>
  <si>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</si>
  <si>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</si>
  <si>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</si>
  <si>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</si>
  <si>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</si>
  <si>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</si>
  <si>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</si>
  <si>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</si>
  <si>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</si>
  <si>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</si>
  <si>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</si>
  <si>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</si>
  <si>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</si>
  <si>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</si>
  <si>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</si>
  <si>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</si>
  <si>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</si>
  <si>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</si>
  <si>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</si>
  <si>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</si>
  <si>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</si>
  <si>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</si>
  <si>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</si>
  <si>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</si>
  <si>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</si>
  <si>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</si>
  <si>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</si>
  <si>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</si>
  <si>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</si>
  <si>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</si>
  <si>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</si>
  <si>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</si>
  <si>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</si>
  <si>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</si>
  <si>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</si>
  <si>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</si>
  <si>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</si>
  <si>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</si>
  <si>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</si>
  <si>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</si>
  <si>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</si>
  <si>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</si>
  <si>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</si>
  <si>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</si>
  <si>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</si>
  <si>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</si>
  <si>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</si>
  <si>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</si>
  <si>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</si>
  <si>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</si>
  <si>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</si>
  <si>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</si>
  <si>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</si>
  <si>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</si>
  <si>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</si>
  <si>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</si>
  <si>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</si>
  <si>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</si>
  <si>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</si>
  <si>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</si>
  <si>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</si>
  <si>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</si>
  <si>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</si>
  <si>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</si>
  <si>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</si>
  <si>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</si>
  <si>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</si>
  <si>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</si>
  <si>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</si>
  <si>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</si>
  <si>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</si>
  <si>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</si>
  <si>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</si>
  <si>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</si>
  <si>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</si>
  <si>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</si>
  <si>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</si>
  <si>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</si>
  <si>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</si>
  <si>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</si>
  <si>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</si>
  <si>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</si>
  <si>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</si>
  <si>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</si>
  <si>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</si>
  <si>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</si>
  <si>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</si>
  <si>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</si>
  <si>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</si>
  <si>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</si>
  <si>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</si>
  <si>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</si>
  <si>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</si>
  <si>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</si>
  <si>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</si>
  <si>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</si>
  <si>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</si>
  <si>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</si>
  <si>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</si>
  <si>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</si>
  <si>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</si>
  <si>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</si>
  <si>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</si>
  <si>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</si>
  <si>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</si>
  <si>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</si>
  <si>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</si>
  <si>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</si>
  <si>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</si>
  <si>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</si>
  <si>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</si>
  <si>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</si>
  <si>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</si>
  <si>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</si>
  <si>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</si>
  <si>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</si>
  <si>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</si>
  <si>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</si>
  <si>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</si>
  <si>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</si>
  <si>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</si>
  <si>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</si>
  <si>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</si>
  <si>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</si>
  <si>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</si>
  <si>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</si>
  <si>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</si>
  <si>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</si>
  <si>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</si>
  <si>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</si>
  <si>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</si>
  <si>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</si>
  <si>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</si>
  <si>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</si>
  <si>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</si>
  <si>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</si>
  <si>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</si>
  <si>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</si>
  <si>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</si>
  <si>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</si>
  <si>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</si>
  <si>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</si>
  <si>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</si>
  <si>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</si>
  <si>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</si>
  <si>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</si>
  <si>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</si>
  <si>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</si>
  <si>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</si>
  <si>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</si>
  <si>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</si>
  <si>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</si>
  <si>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</si>
  <si>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</si>
  <si>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</si>
  <si>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</si>
  <si>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</si>
  <si>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</si>
  <si>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</si>
  <si>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</si>
  <si>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</si>
  <si>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</si>
  <si>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</si>
  <si>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</si>
  <si>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</si>
  <si>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</si>
  <si>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</si>
  <si>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</si>
  <si>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</si>
  <si>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</si>
  <si>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</si>
  <si>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</si>
  <si>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</si>
  <si>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</si>
  <si>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</si>
  <si>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</si>
  <si>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</si>
  <si>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</si>
  <si>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</si>
  <si>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</si>
  <si>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</si>
  <si>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</si>
  <si>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</si>
  <si>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</si>
  <si>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</si>
  <si>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</si>
  <si>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</si>
  <si>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</si>
  <si>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</si>
  <si>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</si>
  <si>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</si>
  <si>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</si>
  <si>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</si>
  <si>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</si>
  <si>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</si>
  <si>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</si>
  <si>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</si>
  <si>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</si>
  <si>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</si>
  <si>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</si>
  <si>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</si>
  <si>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</si>
  <si>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</si>
  <si>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</si>
  <si>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</si>
  <si>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</si>
  <si>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</si>
  <si>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</si>
  <si>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</si>
  <si>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</si>
  <si>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</si>
  <si>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</si>
  <si>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</si>
  <si>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</si>
  <si>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</si>
  <si>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</si>
  <si>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</si>
  <si>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</si>
  <si>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</si>
  <si>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</si>
  <si>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</si>
  <si>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</si>
  <si>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</si>
  <si>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</si>
  <si>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</si>
  <si>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</si>
  <si>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</si>
  <si>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</si>
  <si>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</si>
  <si>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</si>
  <si>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</si>
  <si>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</si>
  <si>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</si>
  <si>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</si>
  <si>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</si>
  <si>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</si>
  <si>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</si>
  <si>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</si>
  <si>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</si>
  <si>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</si>
  <si>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</si>
  <si>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</si>
  <si>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</si>
  <si>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</si>
  <si>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</si>
  <si>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</si>
  <si>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</si>
  <si>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</si>
  <si>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</si>
  <si>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</si>
  <si>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</si>
  <si>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</si>
  <si>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</si>
  <si>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</si>
  <si>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</si>
  <si>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</si>
  <si>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</si>
  <si>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</si>
  <si>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</si>
  <si>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</si>
  <si>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</si>
  <si>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</si>
  <si>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</si>
  <si>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</si>
  <si>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</si>
  <si>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</si>
  <si>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</si>
  <si>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</si>
  <si>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</si>
  <si>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</si>
  <si>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</si>
  <si>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</si>
  <si>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</si>
  <si>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</si>
  <si>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</si>
  <si>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</si>
  <si>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</si>
  <si>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</si>
  <si>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</si>
  <si>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</si>
  <si>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</si>
  <si>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</si>
  <si>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</si>
  <si>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</si>
  <si>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</si>
  <si>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</si>
  <si>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</si>
  <si>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</si>
  <si>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</si>
  <si>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</si>
  <si>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</si>
  <si>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</si>
  <si>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</si>
  <si>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</si>
  <si>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</si>
  <si>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</si>
  <si>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</si>
  <si>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</si>
  <si>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</si>
  <si>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</si>
  <si>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</si>
  <si>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</si>
  <si>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</si>
  <si>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</si>
  <si>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</si>
  <si>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</si>
  <si>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</si>
  <si>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</si>
  <si>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</si>
  <si>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</si>
  <si>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</si>
  <si>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</si>
  <si>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</si>
  <si>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</si>
  <si>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</si>
  <si>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</si>
  <si>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</si>
  <si>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</si>
  <si>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</si>
  <si>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</si>
  <si>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</si>
  <si>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</si>
  <si>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</si>
  <si>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</si>
  <si>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</si>
  <si>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</si>
  <si>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</si>
  <si>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</si>
  <si>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</si>
  <si>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</si>
  <si>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</si>
  <si>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</si>
  <si>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</si>
  <si>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</si>
  <si>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</si>
  <si>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</si>
  <si>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</si>
  <si>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</si>
  <si>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</si>
  <si>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</si>
  <si>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</si>
  <si>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</si>
  <si>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</si>
  <si>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</si>
  <si>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</si>
  <si>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</si>
  <si>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</si>
  <si>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</si>
  <si>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</si>
  <si>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</si>
  <si>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</si>
  <si>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</si>
  <si>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</si>
  <si>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</si>
  <si>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</si>
  <si>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</si>
  <si>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</si>
  <si>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</si>
  <si>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</si>
  <si>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</si>
  <si>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</si>
  <si>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</si>
  <si>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</si>
  <si>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</si>
  <si>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</si>
  <si>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</si>
  <si>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</si>
  <si>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</si>
  <si>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</si>
  <si>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</si>
  <si>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</si>
  <si>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</si>
  <si>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</si>
  <si>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</si>
  <si>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</si>
  <si>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</si>
  <si>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</si>
  <si>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</si>
  <si>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</si>
  <si>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</si>
  <si>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</si>
  <si>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</si>
  <si>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</si>
  <si>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</si>
  <si>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</si>
  <si>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</si>
  <si>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</si>
  <si>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</si>
  <si>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</si>
  <si>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</si>
  <si>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</si>
  <si>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</si>
  <si>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</si>
  <si>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</si>
  <si>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</si>
  <si>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</si>
  <si>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</si>
  <si>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</si>
  <si>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</si>
  <si>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</si>
  <si>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</si>
  <si>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</si>
  <si>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</si>
  <si>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</si>
  <si>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</si>
  <si>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</si>
  <si>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</si>
  <si>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</si>
  <si>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</si>
  <si>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</si>
  <si>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</si>
  <si>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</si>
  <si>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</si>
  <si>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</si>
  <si>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</si>
  <si>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</si>
  <si>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</si>
  <si>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</si>
  <si>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</si>
  <si>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</si>
  <si>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</si>
  <si>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</si>
  <si>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</si>
  <si>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</si>
  <si>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</si>
  <si>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</si>
  <si>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</si>
  <si>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</si>
  <si>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</si>
  <si>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</si>
  <si>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</si>
  <si>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</si>
  <si>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</si>
  <si>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</si>
  <si>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</si>
  <si>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</si>
  <si>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</si>
  <si>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</si>
  <si>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</si>
  <si>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</si>
  <si>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</si>
  <si>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</si>
  <si>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</si>
  <si>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</si>
  <si>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</si>
  <si>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</si>
  <si>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</si>
  <si>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</si>
  <si>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</si>
  <si>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</si>
  <si>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</si>
  <si>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</si>
  <si>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</si>
  <si>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</si>
  <si>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</si>
  <si>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</si>
  <si>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</si>
  <si>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</si>
  <si>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</si>
  <si>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</si>
  <si>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</si>
  <si>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</si>
  <si>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</si>
  <si>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</si>
  <si>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</si>
  <si>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</si>
  <si>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</si>
  <si>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</si>
  <si>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</si>
  <si>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</si>
  <si>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</si>
  <si>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</si>
  <si>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</si>
  <si>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</si>
  <si>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</si>
  <si>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</si>
  <si>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</si>
  <si>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</si>
  <si>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</si>
  <si>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</si>
  <si>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</si>
  <si>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</si>
  <si>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</si>
  <si>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</si>
  <si>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</si>
  <si>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</si>
  <si>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</si>
  <si>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</si>
  <si>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</si>
  <si>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</si>
  <si>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</si>
  <si>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</si>
  <si>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</si>
  <si>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</si>
  <si>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</si>
  <si>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</si>
  <si>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</si>
  <si>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</si>
  <si>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</si>
  <si>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</si>
  <si>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</si>
  <si>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</si>
  <si>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</si>
  <si>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</si>
  <si>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</si>
  <si>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</si>
  <si>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</si>
  <si>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</si>
  <si>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</si>
  <si>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</si>
  <si>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</si>
  <si>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</si>
  <si>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</si>
  <si>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</si>
  <si>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</si>
  <si>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</si>
  <si>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</si>
  <si>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</si>
  <si>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</si>
  <si>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</si>
  <si>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</si>
  <si>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</si>
  <si>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</si>
  <si>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</si>
  <si>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</si>
  <si>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</si>
  <si>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</si>
  <si>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</si>
  <si>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</si>
  <si>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</si>
  <si>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</si>
  <si>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</si>
  <si>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</si>
  <si>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</si>
  <si>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</si>
  <si>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</si>
  <si>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</si>
  <si>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</si>
  <si>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</si>
  <si>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</si>
  <si>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</si>
  <si>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</si>
  <si>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</si>
  <si>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</si>
  <si>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</si>
  <si>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</si>
  <si>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</si>
  <si>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</si>
  <si>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</si>
  <si>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</si>
  <si>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</si>
  <si>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</si>
  <si>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</si>
  <si>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</si>
  <si>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</si>
  <si>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</si>
  <si>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</si>
  <si>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</si>
  <si>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</si>
  <si>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</si>
  <si>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</si>
  <si>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</si>
  <si>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</si>
  <si>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</si>
  <si>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</si>
  <si>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</si>
  <si>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</si>
  <si>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</si>
  <si>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</si>
  <si>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</si>
  <si>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</si>
  <si>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</si>
  <si>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</si>
  <si>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</si>
  <si>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</si>
  <si>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</si>
  <si>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</si>
  <si>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</si>
  <si>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</si>
  <si>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</si>
  <si>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</si>
  <si>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</si>
  <si>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</si>
  <si>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</si>
  <si>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</si>
  <si>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</si>
  <si>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</si>
  <si>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</si>
  <si>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</si>
  <si>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</si>
  <si>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</si>
  <si>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</si>
  <si>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</si>
  <si>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</si>
  <si>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</si>
  <si>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</si>
  <si>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</si>
  <si>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</si>
  <si>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</si>
  <si>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</si>
  <si>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</si>
  <si>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</si>
  <si>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</si>
  <si>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</si>
  <si>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</si>
  <si>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</si>
  <si>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</si>
  <si>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</si>
  <si>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</si>
  <si>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</si>
  <si>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</si>
  <si>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</si>
  <si>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</si>
  <si>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</si>
  <si>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</si>
  <si>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</si>
  <si>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</si>
  <si>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</si>
  <si>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</si>
  <si>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</si>
  <si>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</si>
  <si>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</si>
  <si>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</si>
  <si>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</si>
  <si>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</si>
  <si>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</si>
  <si>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</si>
  <si>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</si>
  <si>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</si>
  <si>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</si>
  <si>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</si>
  <si>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</si>
  <si>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</si>
  <si>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</si>
  <si>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</si>
  <si>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</si>
  <si>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</si>
  <si>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</si>
  <si>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</si>
  <si>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</si>
  <si>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</si>
  <si>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</si>
  <si>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</si>
  <si>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</si>
  <si>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</si>
  <si>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</si>
  <si>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</si>
  <si>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</si>
  <si>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</si>
  <si>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</si>
  <si>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</si>
  <si>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</si>
  <si>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</si>
  <si>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</si>
  <si>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</si>
  <si>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</si>
  <si>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</si>
  <si>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</si>
  <si>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</si>
  <si>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</si>
  <si>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</si>
  <si>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</si>
  <si>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</si>
  <si>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</si>
  <si>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</si>
  <si>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</si>
  <si>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</si>
  <si>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</si>
  <si>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</si>
  <si>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</si>
  <si>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</si>
  <si>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</si>
  <si>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</si>
  <si>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</si>
  <si>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</si>
  <si>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</si>
  <si>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</si>
  <si>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</si>
  <si>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</si>
  <si>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</si>
  <si>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</si>
  <si>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</si>
  <si>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</si>
  <si>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</si>
  <si>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</si>
  <si>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</si>
  <si>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</si>
  <si>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</si>
  <si>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</si>
  <si>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</si>
  <si>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</si>
  <si>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</si>
  <si>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</si>
  <si>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</si>
  <si>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</si>
  <si>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</si>
  <si>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</si>
  <si>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</si>
  <si>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</si>
  <si>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</si>
  <si>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</si>
  <si>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</si>
  <si>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</si>
  <si>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</si>
  <si>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</si>
  <si>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</si>
  <si>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</si>
  <si>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</si>
  <si>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</si>
  <si>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</si>
  <si>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</si>
  <si>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</si>
  <si>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</si>
  <si>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</si>
  <si>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</si>
  <si>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</si>
  <si>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</si>
  <si>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</si>
  <si>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</si>
  <si>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</si>
  <si>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</si>
  <si>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</si>
  <si>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</si>
  <si>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</si>
  <si>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</si>
  <si>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</si>
  <si>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</si>
  <si>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</si>
  <si>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</si>
  <si>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</si>
  <si>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</si>
  <si>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</si>
  <si>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</si>
  <si>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</si>
  <si>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</si>
  <si>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</si>
  <si>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</si>
  <si>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</si>
  <si>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</si>
  <si>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</si>
  <si>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</si>
  <si>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</si>
  <si>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</si>
  <si>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</si>
  <si>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</si>
  <si>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</si>
  <si>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</si>
  <si>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</si>
  <si>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</si>
  <si>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</si>
  <si>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</si>
  <si>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</si>
  <si>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</si>
  <si>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</si>
  <si>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</si>
  <si>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</si>
  <si>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</si>
  <si>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</si>
  <si>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</si>
  <si>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</si>
  <si>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</si>
  <si>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</si>
  <si>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</si>
  <si>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</si>
  <si>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</si>
  <si>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</si>
  <si>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</si>
  <si>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</si>
  <si>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</si>
  <si>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</si>
  <si>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</si>
  <si>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</si>
  <si>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</si>
  <si>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</si>
  <si>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</si>
  <si>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</si>
  <si>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</si>
  <si>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</si>
  <si>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</si>
  <si>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</si>
  <si>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</si>
  <si>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</si>
  <si>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</si>
  <si>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</si>
  <si>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</si>
  <si>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</si>
  <si>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</si>
  <si>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</si>
  <si>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</si>
  <si>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</si>
  <si>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</si>
  <si>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</si>
  <si>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</si>
  <si>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</si>
  <si>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</si>
  <si>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</si>
  <si>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</si>
  <si>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</si>
  <si>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</si>
  <si>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</si>
  <si>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</si>
  <si>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</si>
  <si>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</si>
  <si>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</si>
  <si>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</si>
  <si>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</si>
  <si>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</si>
  <si>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</si>
  <si>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</si>
  <si>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</si>
  <si>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</si>
  <si>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</si>
  <si>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</si>
  <si>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</si>
  <si>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</si>
  <si>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</si>
  <si>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</si>
  <si>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</si>
  <si>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</si>
  <si>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</si>
  <si>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</si>
  <si>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</si>
  <si>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</si>
  <si>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</si>
  <si>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</si>
  <si>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</si>
  <si>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</si>
  <si>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</si>
  <si>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</si>
  <si>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</si>
  <si>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</si>
  <si>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</si>
  <si>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</si>
  <si>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</si>
  <si>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</si>
  <si>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</si>
  <si>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</si>
  <si>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</si>
  <si>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</si>
  <si>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</si>
  <si>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</si>
  <si>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</si>
  <si>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</si>
  <si>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</si>
  <si>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</si>
  <si>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</si>
  <si>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</si>
  <si>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</si>
  <si>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</si>
  <si>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</si>
  <si>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</si>
  <si>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</si>
  <si>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</si>
  <si>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</si>
  <si>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</si>
  <si>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</si>
  <si>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</si>
  <si>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</si>
  <si>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</si>
  <si>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</si>
  <si>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</si>
  <si>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</si>
  <si>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</si>
  <si>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</si>
  <si>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</si>
  <si>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</si>
  <si>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</si>
  <si>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</si>
  <si>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</si>
  <si>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</si>
  <si>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</si>
  <si>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</si>
  <si>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</si>
  <si>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</si>
  <si>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</si>
  <si>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</si>
  <si>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</si>
  <si>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</si>
  <si>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</si>
  <si>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</si>
  <si>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</si>
  <si>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</si>
  <si>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</si>
  <si>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</si>
  <si>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</si>
  <si>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</si>
  <si>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</si>
  <si>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</si>
  <si>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</si>
  <si>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</si>
  <si>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</si>
  <si>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</si>
  <si>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</si>
  <si>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</si>
  <si>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</si>
  <si>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</si>
  <si>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</si>
  <si>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</si>
  <si>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</si>
  <si>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</si>
  <si>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</si>
  <si>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</si>
  <si>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</si>
  <si>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</si>
  <si>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</si>
  <si>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</si>
  <si>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</si>
  <si>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</si>
  <si>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</si>
  <si>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</si>
  <si>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</si>
  <si>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</si>
  <si>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</si>
  <si>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</si>
  <si>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</si>
  <si>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</si>
  <si>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</si>
  <si>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</si>
  <si>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</si>
  <si>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</si>
  <si>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</si>
  <si>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</si>
  <si>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</si>
  <si>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</si>
  <si>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</si>
  <si>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</si>
  <si>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</si>
  <si>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</si>
  <si>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</si>
  <si>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</si>
  <si>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</si>
  <si>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</si>
  <si>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</si>
  <si>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</si>
  <si>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</si>
  <si>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</si>
  <si>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</si>
  <si>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</si>
  <si>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</si>
  <si>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</si>
  <si>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</si>
  <si>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</si>
  <si>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</si>
  <si>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</si>
  <si>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</si>
  <si>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</si>
  <si>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</si>
  <si>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</si>
  <si>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</si>
  <si>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</si>
  <si>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</si>
  <si>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</si>
  <si>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</si>
  <si>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</si>
  <si>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</si>
  <si>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</si>
  <si>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</si>
  <si>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</si>
  <si>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</si>
  <si>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</si>
  <si>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</si>
  <si>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</si>
  <si>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</si>
  <si>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</si>
  <si>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</si>
  <si>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</si>
  <si>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</si>
  <si>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</si>
  <si>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</si>
  <si>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</si>
  <si>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</si>
  <si>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</si>
  <si>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</si>
  <si>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</si>
  <si>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</si>
  <si>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</si>
  <si>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</si>
  <si>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</si>
  <si>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</si>
  <si>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</si>
  <si>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</si>
  <si>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</si>
  <si>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</si>
  <si>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</si>
  <si>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</si>
  <si>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</si>
  <si>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</si>
  <si>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</si>
  <si>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</si>
  <si>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</si>
  <si>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</si>
  <si>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</si>
  <si>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</si>
  <si>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</si>
  <si>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</si>
  <si>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</si>
  <si>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</si>
  <si>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</si>
  <si>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</si>
  <si>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</si>
  <si>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</si>
  <si>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</si>
  <si>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</si>
  <si>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</si>
  <si>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</si>
  <si>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</si>
  <si>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</si>
  <si>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</si>
  <si>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</si>
  <si>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</si>
  <si>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</si>
  <si>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</si>
  <si>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</si>
  <si>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</si>
  <si>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</si>
  <si>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</si>
  <si>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</si>
  <si>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</si>
  <si>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</si>
  <si>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</si>
  <si>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</si>
  <si>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</si>
  <si>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</si>
  <si>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</si>
  <si>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</si>
  <si>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</si>
  <si>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</si>
  <si>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</si>
  <si>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</si>
  <si>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</si>
  <si>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</si>
  <si>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</si>
  <si>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</si>
  <si>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</si>
  <si>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</si>
  <si>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</si>
  <si>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</si>
  <si>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</si>
  <si>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</si>
  <si>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</si>
  <si>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</si>
  <si>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</si>
  <si>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</si>
  <si>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</si>
  <si>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</si>
  <si>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</si>
  <si>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</si>
  <si>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</si>
  <si>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</si>
  <si>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</si>
  <si>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</si>
  <si>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</si>
  <si>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</si>
  <si>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</si>
  <si>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</si>
  <si>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</si>
  <si>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</si>
  <si>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</si>
  <si>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</si>
  <si>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</si>
  <si>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</si>
  <si>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</si>
  <si>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</si>
  <si>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</si>
  <si>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</si>
  <si>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</si>
  <si>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</si>
  <si>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</si>
  <si>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</si>
  <si>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</si>
  <si>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</si>
  <si>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</si>
  <si>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</si>
  <si>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</si>
  <si>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</si>
  <si>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</si>
  <si>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</si>
  <si>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</si>
  <si>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</si>
  <si>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</si>
  <si>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</si>
  <si>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</si>
  <si>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</si>
  <si>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</si>
  <si>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</si>
  <si>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</si>
  <si>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</si>
  <si>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</si>
  <si>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</si>
  <si>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</si>
  <si>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</si>
  <si>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</si>
  <si>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</si>
  <si>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</si>
  <si>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</si>
  <si>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</si>
  <si>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</si>
  <si>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</si>
  <si>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</si>
  <si>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</si>
  <si>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</si>
  <si>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</si>
  <si>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</si>
  <si>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</si>
  <si>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</si>
  <si>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</si>
  <si>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</si>
  <si>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</si>
  <si>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</si>
  <si>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</si>
  <si>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</si>
  <si>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</si>
  <si>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</si>
  <si>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</si>
  <si>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</si>
  <si>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</si>
  <si>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</si>
  <si>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</si>
  <si>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</si>
  <si>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</si>
  <si>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</si>
  <si>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</si>
  <si>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</si>
  <si>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</si>
  <si>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</si>
  <si>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</si>
  <si>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</si>
  <si>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</si>
  <si>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</si>
  <si>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</si>
  <si>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</si>
  <si>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</si>
  <si>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</si>
  <si>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</si>
  <si>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</si>
  <si>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</si>
  <si>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</si>
  <si>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</si>
  <si>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</si>
  <si>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</si>
  <si>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</si>
  <si>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</si>
  <si>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</si>
  <si>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</si>
  <si>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</si>
  <si>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</si>
  <si>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</si>
  <si>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</si>
  <si>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</si>
  <si>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</si>
  <si>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</si>
  <si>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</si>
  <si>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</si>
  <si>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</si>
  <si>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</si>
  <si>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</si>
  <si>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</si>
  <si>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</si>
  <si>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</si>
  <si>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</si>
  <si>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</si>
  <si>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</si>
  <si>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</si>
  <si>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</si>
  <si>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</si>
  <si>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</si>
  <si>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</si>
  <si>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</si>
  <si>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</si>
  <si>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</si>
  <si>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</si>
  <si>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</si>
  <si>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</si>
  <si>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</si>
  <si>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</si>
  <si>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</si>
  <si>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</si>
  <si>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</si>
  <si>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</si>
  <si>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</si>
  <si>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</si>
  <si>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</si>
  <si>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</si>
  <si>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</si>
  <si>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</si>
  <si>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</si>
  <si>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</si>
  <si>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</si>
  <si>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</si>
  <si>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</si>
  <si>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</si>
  <si>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</si>
  <si>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</si>
  <si>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</si>
  <si>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</si>
  <si>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</si>
  <si>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</si>
  <si>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</si>
  <si>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</si>
  <si>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</si>
  <si>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</si>
  <si>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</si>
  <si>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</si>
  <si>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</si>
  <si>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</si>
  <si>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</si>
  <si>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</si>
  <si>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</si>
  <si>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</si>
  <si>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</si>
  <si>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</si>
  <si>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</si>
  <si>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</si>
  <si>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</si>
  <si>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</si>
  <si>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</si>
  <si>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</si>
  <si>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</si>
  <si>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</si>
  <si>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</si>
  <si>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</si>
  <si>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</si>
  <si>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</si>
  <si>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</si>
  <si>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</si>
  <si>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</si>
  <si>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</si>
  <si>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</si>
  <si>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</si>
  <si>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</si>
  <si>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</si>
  <si>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</si>
  <si>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</si>
  <si>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</si>
  <si>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</si>
  <si>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</si>
  <si>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</si>
  <si>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</si>
  <si>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</si>
  <si>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</si>
  <si>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</si>
  <si>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</si>
  <si>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</si>
  <si>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</si>
  <si>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</si>
  <si>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</si>
  <si>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</si>
  <si>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</si>
  <si>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</si>
  <si>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</si>
  <si>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</si>
  <si>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</si>
  <si>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</si>
  <si>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</si>
  <si>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</si>
  <si>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</si>
  <si>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</si>
  <si>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</si>
  <si>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</si>
  <si>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</si>
  <si>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</si>
  <si>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</si>
  <si>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</si>
  <si>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</si>
  <si>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</si>
  <si>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</si>
  <si>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</si>
  <si>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</si>
  <si>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</si>
  <si>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</si>
  <si>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</si>
  <si>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</si>
  <si>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</si>
  <si>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</si>
  <si>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</si>
  <si>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</si>
  <si>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</si>
  <si>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</si>
  <si>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</si>
  <si>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</si>
  <si>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</si>
  <si>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</si>
  <si>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</si>
  <si>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</si>
  <si>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</si>
  <si>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</si>
  <si>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</si>
  <si>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</si>
  <si>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</si>
  <si>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</si>
  <si>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</si>
  <si>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</si>
  <si>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</si>
  <si>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</si>
  <si>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</si>
  <si>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</si>
  <si>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</si>
  <si>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</si>
  <si>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</si>
  <si>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</si>
  <si>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</si>
  <si>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</si>
  <si>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</si>
  <si>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</si>
  <si>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</si>
  <si>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</si>
  <si>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</si>
  <si>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</si>
  <si>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</si>
  <si>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</si>
  <si>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</si>
  <si>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</si>
  <si>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</si>
  <si>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</si>
  <si>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</si>
  <si>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</si>
  <si>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</si>
  <si>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</si>
  <si>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</si>
  <si>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</si>
  <si>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</si>
  <si>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</si>
  <si>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</si>
  <si>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</si>
  <si>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</si>
  <si>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</si>
  <si>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</si>
  <si>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</si>
  <si>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</si>
  <si>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</si>
  <si>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</si>
  <si>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</si>
  <si>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</si>
  <si>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</si>
  <si>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</si>
  <si>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</si>
  <si>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</si>
  <si>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</si>
  <si>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</si>
  <si>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</si>
  <si>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</si>
  <si>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</si>
  <si>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</si>
  <si>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</si>
  <si>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</si>
  <si>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</si>
  <si>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</si>
  <si>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</si>
  <si>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</si>
  <si>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</si>
  <si>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</si>
  <si>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</si>
  <si>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</si>
  <si>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</si>
  <si>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</si>
  <si>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</si>
  <si>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</si>
  <si>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</si>
  <si>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</si>
  <si>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</si>
  <si>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</si>
  <si>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</si>
  <si>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</si>
  <si>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</si>
  <si>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</si>
  <si>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</si>
  <si>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</si>
  <si>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</si>
  <si>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</si>
  <si>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</si>
  <si>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</si>
  <si>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</si>
  <si>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</si>
  <si>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</si>
  <si>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</si>
  <si>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</si>
  <si>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</si>
  <si>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</si>
  <si>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</si>
  <si>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</si>
  <si>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</si>
  <si>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</si>
  <si>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</si>
  <si>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</si>
  <si>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</si>
  <si>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</si>
  <si>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</si>
  <si>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</si>
  <si>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</si>
  <si>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</si>
  <si>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</si>
  <si>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</si>
  <si>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</si>
  <si>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</si>
  <si>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</si>
  <si>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</si>
  <si>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</si>
  <si>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</si>
  <si>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</si>
  <si>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</si>
  <si>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</si>
  <si>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</si>
  <si>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</si>
  <si>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</si>
  <si>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</si>
  <si>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</si>
  <si>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</si>
  <si>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</si>
  <si>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</si>
  <si>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</si>
  <si>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</si>
  <si>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</si>
  <si>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</si>
  <si>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</si>
  <si>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</si>
  <si>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</si>
  <si>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</si>
  <si>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</si>
  <si>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</si>
  <si>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</si>
  <si>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</si>
  <si>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</si>
  <si>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</si>
  <si>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</si>
  <si>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</si>
  <si>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</si>
  <si>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</si>
  <si>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</si>
  <si>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</si>
  <si>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</si>
  <si>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</si>
  <si>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</si>
  <si>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</si>
  <si>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</si>
  <si>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</si>
  <si>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</si>
  <si>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</si>
  <si>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</si>
  <si>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</si>
  <si>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</si>
  <si>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</si>
  <si>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</si>
  <si>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</si>
  <si>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</si>
  <si>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</si>
  <si>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</si>
  <si>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</si>
  <si>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</si>
  <si>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</si>
  <si>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</si>
  <si>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</si>
  <si>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</si>
  <si>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</si>
  <si>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</si>
  <si>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</si>
  <si>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</si>
  <si>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</si>
  <si>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</si>
  <si>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</si>
  <si>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</si>
  <si>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</si>
  <si>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</si>
  <si>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</si>
  <si>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</si>
  <si>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</si>
  <si>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</si>
  <si>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</si>
  <si>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</si>
  <si>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</si>
  <si>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</si>
  <si>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</si>
  <si>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</si>
  <si>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</si>
  <si>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</si>
  <si>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</si>
  <si>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</si>
  <si>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</si>
  <si>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</si>
  <si>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</si>
  <si>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</si>
  <si>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</si>
  <si>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</si>
  <si>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</si>
  <si>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</si>
  <si>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</si>
  <si>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</si>
  <si>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</si>
  <si>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</si>
  <si>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</si>
  <si>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</si>
  <si>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</si>
  <si>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</si>
  <si>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</si>
  <si>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</si>
  <si>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</si>
  <si>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</si>
  <si>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</si>
  <si>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</si>
  <si>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</si>
  <si>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</si>
  <si>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</si>
  <si>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</si>
  <si>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</si>
  <si>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</si>
  <si>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</si>
  <si>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</si>
  <si>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</si>
  <si>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</si>
  <si>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</si>
  <si>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</si>
  <si>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</si>
  <si>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</si>
  <si>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</si>
  <si>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</si>
  <si>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</si>
  <si>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</si>
  <si>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</si>
  <si>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</si>
  <si>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</si>
  <si>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</si>
  <si>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</si>
  <si>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</si>
  <si>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</si>
  <si>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</si>
  <si>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</si>
  <si>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</si>
  <si>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</si>
  <si>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</si>
  <si>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</si>
  <si>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</si>
  <si>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</si>
  <si>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</si>
  <si>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</si>
  <si>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</si>
  <si>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</si>
  <si>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</si>
  <si>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</si>
  <si>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</si>
  <si>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</si>
  <si>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</si>
  <si>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</si>
  <si>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</si>
  <si>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</si>
  <si>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</si>
  <si>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</si>
  <si>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</si>
  <si>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</si>
  <si>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</si>
  <si>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</si>
  <si>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</si>
  <si>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</si>
  <si>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</si>
  <si>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</si>
  <si>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</si>
  <si>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</si>
  <si>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</si>
  <si>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</si>
  <si>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</si>
  <si>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</si>
  <si>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</si>
  <si>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</si>
  <si>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</si>
  <si>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</si>
  <si>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</si>
  <si>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</si>
  <si>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</si>
  <si>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</si>
  <si>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</si>
  <si>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</si>
  <si>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</si>
  <si>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</si>
  <si>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</si>
  <si>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</si>
  <si>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</si>
  <si>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</si>
  <si>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</si>
  <si>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</si>
  <si>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</si>
  <si>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</si>
  <si>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</si>
  <si>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</si>
  <si>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</si>
  <si>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</si>
  <si>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</si>
  <si>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</si>
  <si>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</si>
  <si>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</si>
  <si>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</si>
  <si>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</si>
  <si>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</si>
  <si>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</si>
  <si>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</si>
  <si>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</si>
  <si>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</si>
  <si>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</si>
  <si>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</si>
  <si>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</si>
  <si>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</si>
  <si>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</si>
  <si>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</si>
  <si>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</si>
  <si>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</si>
  <si>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</si>
  <si>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</si>
  <si>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</si>
  <si>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</si>
  <si>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</si>
  <si>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</si>
  <si>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</si>
  <si>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</si>
  <si>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</si>
  <si>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</si>
  <si>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</si>
  <si>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</si>
  <si>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</si>
  <si>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</si>
  <si>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</si>
  <si>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</si>
  <si>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</si>
  <si>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</si>
  <si>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</si>
  <si>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</si>
  <si>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</si>
  <si>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</si>
  <si>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</si>
  <si>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</si>
  <si>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</si>
  <si>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</si>
  <si>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</si>
  <si>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</si>
  <si>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</si>
  <si>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</si>
  <si>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</si>
  <si>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</si>
  <si>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</si>
  <si>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</si>
  <si>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</si>
  <si>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</si>
  <si>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</si>
  <si>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</si>
  <si>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</si>
  <si>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</si>
  <si>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</si>
  <si>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</si>
  <si>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</si>
  <si>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</si>
  <si>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</si>
  <si>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</si>
  <si>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</si>
  <si>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</si>
  <si>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</si>
  <si>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</si>
  <si>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</si>
  <si>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</si>
  <si>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</si>
  <si>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</si>
  <si>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</si>
  <si>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</si>
  <si>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</si>
  <si>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</si>
  <si>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</si>
  <si>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</si>
  <si>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</si>
  <si>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</si>
  <si>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</si>
  <si>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</si>
  <si>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</si>
  <si>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</si>
  <si>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</si>
  <si>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</si>
  <si>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</si>
  <si>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</si>
  <si>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</si>
  <si>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</si>
  <si>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</si>
  <si>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</si>
  <si>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</si>
  <si>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</si>
  <si>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</si>
  <si>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</si>
  <si>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</si>
  <si>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</si>
  <si>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</si>
  <si>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</si>
  <si>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</si>
  <si>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</si>
  <si>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</si>
  <si>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</si>
  <si>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</si>
  <si>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</si>
  <si>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</si>
  <si>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</si>
  <si>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</si>
  <si>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</si>
  <si>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</si>
  <si>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</si>
  <si>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</si>
  <si>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</si>
  <si>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</si>
  <si>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</si>
  <si>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</si>
  <si>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</si>
  <si>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</si>
  <si>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</si>
  <si>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</si>
  <si>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</si>
  <si>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</si>
  <si>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</si>
  <si>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</si>
  <si>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</si>
  <si>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</si>
  <si>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</si>
  <si>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</si>
  <si>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</si>
  <si>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</si>
  <si>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</si>
  <si>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</si>
  <si>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</si>
  <si>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</si>
  <si>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</si>
  <si>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</si>
  <si>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</si>
  <si>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</si>
  <si>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</si>
  <si>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</si>
  <si>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</si>
  <si>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</si>
  <si>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</si>
  <si>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</si>
  <si>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</si>
  <si>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</si>
  <si>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</si>
  <si>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</si>
  <si>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</si>
  <si>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</si>
  <si>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</si>
  <si>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</si>
  <si>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</si>
  <si>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</si>
  <si>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</si>
  <si>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</si>
  <si>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</si>
  <si>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</si>
  <si>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</si>
  <si>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</si>
  <si>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</si>
  <si>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</si>
  <si>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</si>
  <si>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</si>
  <si>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</si>
  <si>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</si>
  <si>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</si>
  <si>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</si>
  <si>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</si>
  <si>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</si>
  <si>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</si>
  <si>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</si>
  <si>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</si>
  <si>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</si>
  <si>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</si>
  <si>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</si>
  <si>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</si>
  <si>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</si>
  <si>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</si>
  <si>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</si>
  <si>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</si>
  <si>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</si>
  <si>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</si>
  <si>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</si>
  <si>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</si>
  <si>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</si>
  <si>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</si>
  <si>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</si>
  <si>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</si>
  <si>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</si>
  <si>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</si>
  <si>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</si>
  <si>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</si>
  <si>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</si>
  <si>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</si>
  <si>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</si>
  <si>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</si>
  <si>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</si>
  <si>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</si>
  <si>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</si>
  <si>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</si>
  <si>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</si>
  <si>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</si>
  <si>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</si>
  <si>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</si>
  <si>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</si>
  <si>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</si>
  <si>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</si>
  <si>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</si>
  <si>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</si>
  <si>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</si>
  <si>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</si>
  <si>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</si>
  <si>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</si>
  <si>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</si>
  <si>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</si>
  <si>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</si>
  <si>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</si>
  <si>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</si>
  <si>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</si>
  <si>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</si>
  <si>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</si>
  <si>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</si>
  <si>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</si>
  <si>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</si>
  <si>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</si>
  <si>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</si>
  <si>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</si>
  <si>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</si>
  <si>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</si>
  <si>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</si>
  <si>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</si>
  <si>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</si>
  <si>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</si>
  <si>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</si>
  <si>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</si>
  <si>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</si>
  <si>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</si>
  <si>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</si>
  <si>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</si>
  <si>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</si>
  <si>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</si>
  <si>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</si>
  <si>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</si>
  <si>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</si>
  <si>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</si>
  <si>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</si>
  <si>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</si>
  <si>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</si>
  <si>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</si>
  <si>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</si>
  <si>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</si>
  <si>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</si>
  <si>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</si>
  <si>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</si>
  <si>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</si>
  <si>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</si>
  <si>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</si>
  <si>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</si>
  <si>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</si>
  <si>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</si>
  <si>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</si>
  <si>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</si>
  <si>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</si>
  <si>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</si>
  <si>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</si>
  <si>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</si>
  <si>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</si>
  <si>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</si>
  <si>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</si>
  <si>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</si>
  <si>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</si>
  <si>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</si>
  <si>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</si>
  <si>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</si>
  <si>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</si>
  <si>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</si>
  <si>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</si>
  <si>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</si>
  <si>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</si>
  <si>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</si>
  <si>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</si>
  <si>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</si>
  <si>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</si>
  <si>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</si>
  <si>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</si>
  <si>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</si>
  <si>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</si>
  <si>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</si>
  <si>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</si>
  <si>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</si>
  <si>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</si>
  <si>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</si>
  <si>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</si>
  <si>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</si>
  <si>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</si>
  <si>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</si>
  <si>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</si>
  <si>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</si>
  <si>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</si>
  <si>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</si>
  <si>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</si>
  <si>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</si>
  <si>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</si>
  <si>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</si>
  <si>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</si>
  <si>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</si>
  <si>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</si>
  <si>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</si>
  <si>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</si>
  <si>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</si>
  <si>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</si>
  <si>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</si>
  <si>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</si>
  <si>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</si>
  <si>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</si>
  <si>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</si>
  <si>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</si>
  <si>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</si>
  <si>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</si>
  <si>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</si>
  <si>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</si>
  <si>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</si>
  <si>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</si>
  <si>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</si>
  <si>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</si>
  <si>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</si>
  <si>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</si>
  <si>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</si>
  <si>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</si>
  <si>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</si>
  <si>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</si>
  <si>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</si>
  <si>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</si>
  <si>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</si>
  <si>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</si>
  <si>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</si>
  <si>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</si>
  <si>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</si>
  <si>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</si>
  <si>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</si>
  <si>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</si>
  <si>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</si>
  <si>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</si>
  <si>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</si>
  <si>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</si>
  <si>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</si>
  <si>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</si>
  <si>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</si>
  <si>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</si>
  <si>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</si>
  <si>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</si>
  <si>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</si>
  <si>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</si>
  <si>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</si>
  <si>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</si>
  <si>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</si>
  <si>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</si>
  <si>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</si>
  <si>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</si>
  <si>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</si>
  <si>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</si>
  <si>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</si>
  <si>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</si>
  <si>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</si>
  <si>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</si>
  <si>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</si>
  <si>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</si>
  <si>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</si>
  <si>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</si>
  <si>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</si>
  <si>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</si>
  <si>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</si>
  <si>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</si>
  <si>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</si>
  <si>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</si>
  <si>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</si>
  <si>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</si>
  <si>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</si>
  <si>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</si>
  <si>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</si>
  <si>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</si>
  <si>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</si>
  <si>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</si>
  <si>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</si>
  <si>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</si>
  <si>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</si>
  <si>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</si>
  <si>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</si>
  <si>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</si>
  <si>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</si>
  <si>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</si>
  <si>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</si>
  <si>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</si>
  <si>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</si>
  <si>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</si>
  <si>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</si>
  <si>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</si>
  <si>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</si>
  <si>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</si>
  <si>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</si>
  <si>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</si>
  <si>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</si>
  <si>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</si>
  <si>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</si>
  <si>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</si>
  <si>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</si>
  <si>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</si>
  <si>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</si>
  <si>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</si>
  <si>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</si>
  <si>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</si>
  <si>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</si>
  <si>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</si>
  <si>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</si>
  <si>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</si>
  <si>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</si>
  <si>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</si>
  <si>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</si>
  <si>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</si>
  <si>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</si>
  <si>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</si>
  <si>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</si>
  <si>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</si>
  <si>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</si>
  <si>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</si>
  <si>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</si>
  <si>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</si>
  <si>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</si>
  <si>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</si>
  <si>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</si>
  <si>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</si>
  <si>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</si>
  <si>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</si>
  <si>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</si>
  <si>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</si>
  <si>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</si>
  <si>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</si>
  <si>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</si>
  <si>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</si>
  <si>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</si>
  <si>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</si>
  <si>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</si>
  <si>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</si>
  <si>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</si>
  <si>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</si>
  <si>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</si>
  <si>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</si>
  <si>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</si>
  <si>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</si>
  <si>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</si>
  <si>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</si>
  <si>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</si>
  <si>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</si>
  <si>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</si>
  <si>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</si>
  <si>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</si>
  <si>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</si>
  <si>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</si>
  <si>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</si>
  <si>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</si>
  <si>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</si>
  <si>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</si>
  <si>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</si>
  <si>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</si>
  <si>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</si>
  <si>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</si>
  <si>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</si>
  <si>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</si>
  <si>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</si>
  <si>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</si>
  <si>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</si>
  <si>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</si>
  <si>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</si>
  <si>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</si>
  <si>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</si>
  <si>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</si>
  <si>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</si>
  <si>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</si>
  <si>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</si>
  <si>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</si>
  <si>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</si>
  <si>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</si>
  <si>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</si>
  <si>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</si>
  <si>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</si>
  <si>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</si>
  <si>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</si>
  <si>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</si>
  <si>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</si>
  <si>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</si>
  <si>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</si>
  <si>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</si>
  <si>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</si>
  <si>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</si>
  <si>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</si>
  <si>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</si>
  <si>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</si>
  <si>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</si>
  <si>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</si>
  <si>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</si>
  <si>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</si>
  <si>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</si>
  <si>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</si>
  <si>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</si>
  <si>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</si>
  <si>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</si>
  <si>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</si>
  <si>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</si>
  <si>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</si>
  <si>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</si>
  <si>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</si>
  <si>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</si>
  <si>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</si>
  <si>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</si>
  <si>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</si>
  <si>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</si>
  <si>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</si>
  <si>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</si>
  <si>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</si>
  <si>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</si>
  <si>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</si>
  <si>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</si>
  <si>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</si>
  <si>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</si>
  <si>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</si>
  <si>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</si>
  <si>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</si>
  <si>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</si>
  <si>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</si>
  <si>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</si>
  <si>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</si>
  <si>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</si>
  <si>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</si>
  <si>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</si>
  <si>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</si>
  <si>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</si>
  <si>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</si>
  <si>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</si>
  <si>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</si>
  <si>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</si>
  <si>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</si>
  <si>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</si>
  <si>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</si>
  <si>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</si>
  <si>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</si>
  <si>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</si>
  <si>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</si>
  <si>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</si>
  <si>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</si>
  <si>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</si>
  <si>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</si>
  <si>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</si>
  <si>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</si>
  <si>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</si>
  <si>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</si>
  <si>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</si>
  <si>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</si>
  <si>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</si>
  <si>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</si>
  <si>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</si>
  <si>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</si>
  <si>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</si>
  <si>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</si>
  <si>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</si>
  <si>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</si>
  <si>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</si>
  <si>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</si>
  <si>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</si>
  <si>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</si>
  <si>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</si>
  <si>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</si>
  <si>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</si>
  <si>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</si>
  <si>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</si>
  <si>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</si>
  <si>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</si>
  <si>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</si>
  <si>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</si>
  <si>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</si>
  <si>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</si>
  <si>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</si>
  <si>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</si>
  <si>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</si>
  <si>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</si>
  <si>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</si>
  <si>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</si>
  <si>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</si>
  <si>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</si>
  <si>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</si>
  <si>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</si>
  <si>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</si>
  <si>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</si>
  <si>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</si>
  <si>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</si>
  <si>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</si>
  <si>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</si>
  <si>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</si>
  <si>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</si>
  <si>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</si>
  <si>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</si>
  <si>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</si>
  <si>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</si>
  <si>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</si>
  <si>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</si>
  <si>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</si>
  <si>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</si>
  <si>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</si>
  <si>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</si>
  <si>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</si>
  <si>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</si>
  <si>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</si>
  <si>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</si>
  <si>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</si>
  <si>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</si>
  <si>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</si>
  <si>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</si>
  <si>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</si>
  <si>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</si>
  <si>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</si>
  <si>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</si>
  <si>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</si>
  <si>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</si>
  <si>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</si>
  <si>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</si>
  <si>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</si>
  <si>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</si>
  <si>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</si>
  <si>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</si>
  <si>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</si>
  <si>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</si>
  <si>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</si>
  <si>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</si>
  <si>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</si>
  <si>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</si>
  <si>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</si>
  <si>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</si>
  <si>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</si>
  <si>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</si>
  <si>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</si>
  <si>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</si>
  <si>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</si>
  <si>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</si>
  <si>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</si>
  <si>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</si>
  <si>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</si>
  <si>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</si>
  <si>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</si>
  <si>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</si>
  <si>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</si>
  <si>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</si>
  <si>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</si>
  <si>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</si>
  <si>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</si>
  <si>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</si>
  <si>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</si>
  <si>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</si>
  <si>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</si>
  <si>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</si>
  <si>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</si>
  <si>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</si>
  <si>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</si>
  <si>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</si>
  <si>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</si>
  <si>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</si>
  <si>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</si>
  <si>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</si>
  <si>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</si>
  <si>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</si>
  <si>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</si>
  <si>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</si>
  <si>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</si>
  <si>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</si>
  <si>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</si>
  <si>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</si>
  <si>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</si>
  <si>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</si>
  <si>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</si>
  <si>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</si>
  <si>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</si>
  <si>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</si>
  <si>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</si>
  <si>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</si>
  <si>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</si>
  <si>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</si>
  <si>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</si>
  <si>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</si>
  <si>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</si>
  <si>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</si>
  <si>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</si>
  <si>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</si>
  <si>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</si>
  <si>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</si>
  <si>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</si>
  <si>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</si>
  <si>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</si>
  <si>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</si>
  <si>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</si>
  <si>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</si>
  <si>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</si>
  <si>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</si>
  <si>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</si>
  <si>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</si>
  <si>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</si>
  <si>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</si>
  <si>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</si>
  <si>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</si>
  <si>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</si>
  <si>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</si>
  <si>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</si>
  <si>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</si>
  <si>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</si>
  <si>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</si>
  <si>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</si>
  <si>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</si>
  <si>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</si>
  <si>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</si>
  <si>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</si>
  <si>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</si>
  <si>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</si>
  <si>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</si>
  <si>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</si>
  <si>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</si>
  <si>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</si>
  <si>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</si>
  <si>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</si>
  <si>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</si>
  <si>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</si>
  <si>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</si>
  <si>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</si>
  <si>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</si>
  <si>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</si>
  <si>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</si>
  <si>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</si>
  <si>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</si>
  <si>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</si>
  <si>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</si>
  <si>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</si>
  <si>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</si>
  <si>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</si>
  <si>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</si>
  <si>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</si>
  <si>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</si>
  <si>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</si>
  <si>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</si>
  <si>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</si>
  <si>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</si>
  <si>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</si>
  <si>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</si>
  <si>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</si>
  <si>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</si>
  <si>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</si>
  <si>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</si>
  <si>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</si>
  <si>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</si>
  <si>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</si>
  <si>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</si>
  <si>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</si>
  <si>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</si>
  <si>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</si>
  <si>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</si>
  <si>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</si>
  <si>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</si>
  <si>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</si>
  <si>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</si>
  <si>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</si>
  <si>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</si>
  <si>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</si>
  <si>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</si>
  <si>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</si>
  <si>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</si>
  <si>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</si>
  <si>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</si>
  <si>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</si>
  <si>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</si>
  <si>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</si>
  <si>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</si>
  <si>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</si>
  <si>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</si>
  <si>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</si>
  <si>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</si>
  <si>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</si>
  <si>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</si>
  <si>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</si>
  <si>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</si>
  <si>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</si>
  <si>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</si>
  <si>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</si>
  <si>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</si>
  <si>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</si>
  <si>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</si>
  <si>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</si>
  <si>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</si>
  <si>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</si>
  <si>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</si>
  <si>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</si>
  <si>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</si>
  <si>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</si>
  <si>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</si>
  <si>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</si>
  <si>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</si>
  <si>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</si>
  <si>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</si>
  <si>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</si>
  <si>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</si>
  <si>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</si>
  <si>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</si>
  <si>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</si>
  <si>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</si>
  <si>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</si>
  <si>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</si>
  <si>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</si>
  <si>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</si>
  <si>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</si>
  <si>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</si>
  <si>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</si>
  <si>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</si>
  <si>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</si>
  <si>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</si>
  <si>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</si>
  <si>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</si>
  <si>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</si>
  <si>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</si>
  <si>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</si>
  <si>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</si>
  <si>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</si>
  <si>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</si>
  <si>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</si>
  <si>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</si>
  <si>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</si>
  <si>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</si>
  <si>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</si>
  <si>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</si>
  <si>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</si>
  <si>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</si>
  <si>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</si>
  <si>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</si>
  <si>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</si>
  <si>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</si>
  <si>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</si>
  <si>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</si>
  <si>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</si>
  <si>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</si>
  <si>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</si>
  <si>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</si>
  <si>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</si>
  <si>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</si>
  <si>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</si>
  <si>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</si>
  <si>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</si>
  <si>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</si>
  <si>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</si>
  <si>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</si>
  <si>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</si>
  <si>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</si>
  <si>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</si>
  <si>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</si>
  <si>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</si>
  <si>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</si>
  <si>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</si>
  <si>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</si>
  <si>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</si>
  <si>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</si>
  <si>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</si>
  <si>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</si>
  <si>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</si>
  <si>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</si>
  <si>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</si>
  <si>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</si>
  <si>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</si>
  <si>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</si>
  <si>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</si>
  <si>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</si>
  <si>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</si>
  <si>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</si>
  <si>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</si>
  <si>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</si>
  <si>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</si>
  <si>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</si>
  <si>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</si>
  <si>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</si>
  <si>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</si>
  <si>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</si>
  <si>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</si>
  <si>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</si>
  <si>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</si>
  <si>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</si>
  <si>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</si>
  <si>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</si>
  <si>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</si>
  <si>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</si>
  <si>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</si>
  <si>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</si>
  <si>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</si>
  <si>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</si>
  <si>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</si>
  <si>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</si>
  <si>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</si>
  <si>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</si>
  <si>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</si>
  <si>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</si>
  <si>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</si>
  <si>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</si>
  <si>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</si>
  <si>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</si>
  <si>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</si>
  <si>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</si>
  <si>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</si>
  <si>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</si>
  <si>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</si>
  <si>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</si>
  <si>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</si>
  <si>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</si>
  <si>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</si>
  <si>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</si>
  <si>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</si>
  <si>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</si>
  <si>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</si>
  <si>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</si>
  <si>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</si>
  <si>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</si>
  <si>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</si>
  <si>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</si>
  <si>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</si>
  <si>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</si>
  <si>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</si>
  <si>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</si>
  <si>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</si>
  <si>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</si>
  <si>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</si>
  <si>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</si>
  <si>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</si>
  <si>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</si>
  <si>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</si>
  <si>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</si>
  <si>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</si>
  <si>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</si>
  <si>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</si>
  <si>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</si>
  <si>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</si>
  <si>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</si>
  <si>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</si>
  <si>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</si>
  <si>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</si>
  <si>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</si>
  <si>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</si>
  <si>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</si>
  <si>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</si>
  <si>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</si>
  <si>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</si>
  <si>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</si>
  <si>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</si>
  <si>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</si>
  <si>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</si>
  <si>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</si>
  <si>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</si>
  <si>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</si>
  <si>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</si>
  <si>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</si>
  <si>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</si>
  <si>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</si>
  <si>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</si>
  <si>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</si>
  <si>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</si>
  <si>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</si>
  <si>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</si>
  <si>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</si>
  <si>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</si>
  <si>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</si>
  <si>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</si>
  <si>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</si>
  <si>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</si>
  <si>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</si>
  <si>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</si>
  <si>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</si>
  <si>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</si>
  <si>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</si>
  <si>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</si>
  <si>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</si>
  <si>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</si>
  <si>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</si>
  <si>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</si>
  <si>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</si>
  <si>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</si>
  <si>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</si>
  <si>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</si>
  <si>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</si>
  <si>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</si>
  <si>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</si>
  <si>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</si>
  <si>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</si>
  <si>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</si>
  <si>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</si>
  <si>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</si>
  <si>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</si>
  <si>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</si>
  <si>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</si>
  <si>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</si>
  <si>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</si>
  <si>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</si>
  <si>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</si>
  <si>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</si>
  <si>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</si>
  <si>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</si>
  <si>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</si>
  <si>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</si>
  <si>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</si>
  <si>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</si>
  <si>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</si>
  <si>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</si>
  <si>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</si>
  <si>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</si>
  <si>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</si>
  <si>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</si>
  <si>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</si>
  <si>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</si>
  <si>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</si>
  <si>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</si>
  <si>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</si>
  <si>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</si>
  <si>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</si>
  <si>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</si>
  <si>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</si>
  <si>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</si>
  <si>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</si>
  <si>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</si>
  <si>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</si>
  <si>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</si>
  <si>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</si>
  <si>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</si>
  <si>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</si>
  <si>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</si>
  <si>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</si>
  <si>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</si>
  <si>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</si>
  <si>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</si>
  <si>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</si>
  <si>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</si>
  <si>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</si>
  <si>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</si>
  <si>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</si>
  <si>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</si>
  <si>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</si>
  <si>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</si>
  <si>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</si>
  <si>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</si>
  <si>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</si>
  <si>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</si>
  <si>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</si>
  <si>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</si>
  <si>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</si>
  <si>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</si>
  <si>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</si>
  <si>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</si>
  <si>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</si>
  <si>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</si>
  <si>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</si>
  <si>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</si>
  <si>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</si>
  <si>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</si>
  <si>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</si>
  <si>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</si>
  <si>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</si>
  <si>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</si>
  <si>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</si>
  <si>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</si>
  <si>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</si>
  <si>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</si>
  <si>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</si>
  <si>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</si>
  <si>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</si>
  <si>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</si>
  <si>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</si>
  <si>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</si>
  <si>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</si>
  <si>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</si>
  <si>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</si>
  <si>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</si>
  <si>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</si>
  <si>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</si>
  <si>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</si>
  <si>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</si>
  <si>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</si>
  <si>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</si>
  <si>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</si>
  <si>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</si>
  <si>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</si>
  <si>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</si>
  <si>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</si>
  <si>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</si>
  <si>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</si>
  <si>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</si>
  <si>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</si>
  <si>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</si>
  <si>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</si>
  <si>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</si>
  <si>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</si>
  <si>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</si>
  <si>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</si>
  <si>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</si>
  <si>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</si>
  <si>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</si>
  <si>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</si>
  <si>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</si>
  <si>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</si>
  <si>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</si>
  <si>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</si>
  <si>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</si>
  <si>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</si>
  <si>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</si>
  <si>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</si>
  <si>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</si>
  <si>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</si>
  <si>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</si>
  <si>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</si>
  <si>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</si>
  <si>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</si>
  <si>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</si>
  <si>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</si>
  <si>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</si>
  <si>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</si>
  <si>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</si>
  <si>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</si>
  <si>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</si>
  <si>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</si>
  <si>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</si>
  <si>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</si>
  <si>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</si>
  <si>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</si>
  <si>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</si>
  <si>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</si>
  <si>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</si>
  <si>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</si>
  <si>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</si>
  <si>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</si>
  <si>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</si>
  <si>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</si>
  <si>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</si>
  <si>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</si>
  <si>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</si>
  <si>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</si>
  <si>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</si>
  <si>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</si>
  <si>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</si>
  <si>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</si>
  <si>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</si>
  <si>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</si>
  <si>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</si>
  <si>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</si>
  <si>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</si>
  <si>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</si>
  <si>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</si>
  <si>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</si>
  <si>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</si>
  <si>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</si>
  <si>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</si>
  <si>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</si>
  <si>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</si>
  <si>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</si>
  <si>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</si>
  <si>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</si>
  <si>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</si>
  <si>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</si>
  <si>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</si>
  <si>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</si>
  <si>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</si>
  <si>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</si>
  <si>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</si>
  <si>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</si>
  <si>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</si>
  <si>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</si>
  <si>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</si>
  <si>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</si>
  <si>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</si>
  <si>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</si>
  <si>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</si>
  <si>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</si>
  <si>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</si>
  <si>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</si>
  <si>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</si>
  <si>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</si>
  <si>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</si>
  <si>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</si>
  <si>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</si>
  <si>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</si>
  <si>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</si>
  <si>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</si>
  <si>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</si>
  <si>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</si>
  <si>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</si>
  <si>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</si>
  <si>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</si>
  <si>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</si>
  <si>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</si>
  <si>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</si>
  <si>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</si>
  <si>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</si>
  <si>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</si>
  <si>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</si>
  <si>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</si>
  <si>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</si>
  <si>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</si>
  <si>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</si>
  <si>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</si>
  <si>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</si>
  <si>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</si>
  <si>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</si>
  <si>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</si>
  <si>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</si>
  <si>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</si>
  <si>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</si>
  <si>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</si>
  <si>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</si>
  <si>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</si>
  <si>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</si>
  <si>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</si>
  <si>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</si>
  <si>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</si>
  <si>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</si>
  <si>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</si>
  <si>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</si>
  <si>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</si>
  <si>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</si>
  <si>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</si>
  <si>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</si>
  <si>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</si>
  <si>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</si>
  <si>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</si>
  <si>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</si>
  <si>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</si>
  <si>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</si>
  <si>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</si>
  <si>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</si>
  <si>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</si>
  <si>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</si>
  <si>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</si>
  <si>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</si>
  <si>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</si>
  <si>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</si>
  <si>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</si>
  <si>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</si>
  <si>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</si>
  <si>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</si>
  <si>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</si>
  <si>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</si>
  <si>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</si>
  <si>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</si>
  <si>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</si>
  <si>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</si>
  <si>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</si>
  <si>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</si>
  <si>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</si>
  <si>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</si>
  <si>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</si>
  <si>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</si>
  <si>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</si>
  <si>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</si>
  <si>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</si>
  <si>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</si>
  <si>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</si>
  <si>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</si>
  <si>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</si>
  <si>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</si>
  <si>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</si>
  <si>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</si>
  <si>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</si>
  <si>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</si>
  <si>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</si>
  <si>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</si>
  <si>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</si>
  <si>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</si>
  <si>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</si>
  <si>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</si>
  <si>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</si>
  <si>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</si>
  <si>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</si>
  <si>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</si>
  <si>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</si>
  <si>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</si>
  <si>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</si>
  <si>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</si>
  <si>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</si>
  <si>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</si>
  <si>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</si>
  <si>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</si>
  <si>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</si>
  <si>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</si>
  <si>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</si>
  <si>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</si>
  <si>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</si>
  <si>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</si>
  <si>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</si>
  <si>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</si>
  <si>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</si>
  <si>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</si>
  <si>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</si>
  <si>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</si>
  <si>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</si>
  <si>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</si>
  <si>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</si>
  <si>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</si>
  <si>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</si>
  <si>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</si>
  <si>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</si>
  <si>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</si>
  <si>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</si>
  <si>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</si>
  <si>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</si>
  <si>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</si>
  <si>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</si>
  <si>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</si>
  <si>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</si>
  <si>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</si>
  <si>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</si>
  <si>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</si>
  <si>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</si>
  <si>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</si>
  <si>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</si>
  <si>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</si>
  <si>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</si>
  <si>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</si>
  <si>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</si>
  <si>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</si>
  <si>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</si>
  <si>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</si>
  <si>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</si>
  <si>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</si>
  <si>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</si>
  <si>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</si>
  <si>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</si>
  <si>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</si>
  <si>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</si>
  <si>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</si>
  <si>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</si>
  <si>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</si>
  <si>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</si>
  <si>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</si>
  <si>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</si>
  <si>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</si>
  <si>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</si>
  <si>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</si>
  <si>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</si>
  <si>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</si>
  <si>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</si>
  <si>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</si>
  <si>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</si>
  <si>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</si>
  <si>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</si>
  <si>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</si>
  <si>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</si>
  <si>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</si>
  <si>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</si>
  <si>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</si>
  <si>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</si>
  <si>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</si>
  <si>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</si>
  <si>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</si>
  <si>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</si>
  <si>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</si>
  <si>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</si>
  <si>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</si>
  <si>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</si>
  <si>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</si>
  <si>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</si>
  <si>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</si>
  <si>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</si>
  <si>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</si>
  <si>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</si>
  <si>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</si>
  <si>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</si>
  <si>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</si>
  <si>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</si>
  <si>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</si>
  <si>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</si>
  <si>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</si>
  <si>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</si>
  <si>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</si>
  <si>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</si>
  <si>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</si>
  <si>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</si>
  <si>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</si>
  <si>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</si>
  <si>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</si>
  <si>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</si>
  <si>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</si>
  <si>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</si>
  <si>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</si>
  <si>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</si>
  <si>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</si>
  <si>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</si>
  <si>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</si>
  <si>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</si>
  <si>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</si>
  <si>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</si>
  <si>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</si>
  <si>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</si>
  <si>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</si>
  <si>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</si>
  <si>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</si>
  <si>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</si>
  <si>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</si>
  <si>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</si>
  <si>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</si>
  <si>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</si>
  <si>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</si>
  <si>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</si>
  <si>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</si>
  <si>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</si>
  <si>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</si>
  <si>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</si>
  <si>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</si>
  <si>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</si>
  <si>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</si>
  <si>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</si>
  <si>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</si>
  <si>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</si>
  <si>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</si>
  <si>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</si>
  <si>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</si>
  <si>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</si>
  <si>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</si>
  <si>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</si>
  <si>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</si>
  <si>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</si>
  <si>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</si>
  <si>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</si>
  <si>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</si>
  <si>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</si>
  <si>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</si>
  <si>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</si>
  <si>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</si>
  <si>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</si>
  <si>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</si>
  <si>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</si>
  <si>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</si>
  <si>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</si>
  <si>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</si>
  <si>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</si>
  <si>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</si>
  <si>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</si>
  <si>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</si>
  <si>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</si>
  <si>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</si>
  <si>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</si>
  <si>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</si>
  <si>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</si>
  <si>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</si>
  <si>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</si>
  <si>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</si>
  <si>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</si>
  <si>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</si>
  <si>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</si>
  <si>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</si>
  <si>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</si>
  <si>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</si>
  <si>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</si>
  <si>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</si>
  <si>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</si>
  <si>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</si>
  <si>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</si>
  <si>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</si>
  <si>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</si>
  <si>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</si>
  <si>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</si>
  <si>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</si>
  <si>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</si>
  <si>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</si>
  <si>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</si>
  <si>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</si>
  <si>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</si>
  <si>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</si>
  <si>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</si>
  <si>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</si>
  <si>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</si>
  <si>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</si>
  <si>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</si>
  <si>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</si>
  <si>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</si>
  <si>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</si>
  <si>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</si>
  <si>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</si>
  <si>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</si>
  <si>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</si>
  <si>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</si>
  <si>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</si>
  <si>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</si>
  <si>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</si>
  <si>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</si>
  <si>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</si>
  <si>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</si>
  <si>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</si>
  <si>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</si>
  <si>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</si>
  <si>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</si>
  <si>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</si>
  <si>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</si>
  <si>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</si>
  <si>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</si>
  <si>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</si>
  <si>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</si>
  <si>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</si>
  <si>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</si>
  <si>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</si>
  <si>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</si>
  <si>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</si>
  <si>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</si>
  <si>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</si>
  <si>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</si>
  <si>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</si>
  <si>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</si>
  <si>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</si>
  <si>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</si>
  <si>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</si>
  <si>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</si>
  <si>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</si>
  <si>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</si>
  <si>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</si>
  <si>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</si>
  <si>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</si>
  <si>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</si>
  <si>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</si>
  <si>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</si>
  <si>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</si>
  <si>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</si>
  <si>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</si>
  <si>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</si>
  <si>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</si>
  <si>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</si>
  <si>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</si>
  <si>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</si>
  <si>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</si>
  <si>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</si>
  <si>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</si>
  <si>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</si>
  <si>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</si>
  <si>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</si>
  <si>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</si>
  <si>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</si>
  <si>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</si>
  <si>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</si>
  <si>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</si>
  <si>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</si>
  <si>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</si>
  <si>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</si>
  <si>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</si>
  <si>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</si>
  <si>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</si>
  <si>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</si>
  <si>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</si>
  <si>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</si>
  <si>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</si>
  <si>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</si>
  <si>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</si>
  <si>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</si>
  <si>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</si>
  <si>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</si>
  <si>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</si>
  <si>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</si>
  <si>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</si>
  <si>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</si>
  <si>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</si>
  <si>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</si>
  <si>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</si>
  <si>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</si>
  <si>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</si>
  <si>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</si>
  <si>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</si>
  <si>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</si>
  <si>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</si>
  <si>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</si>
  <si>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</si>
  <si>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</si>
  <si>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</si>
  <si>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</si>
  <si>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</si>
  <si>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</si>
  <si>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</si>
  <si>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</si>
  <si>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</si>
  <si>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</si>
  <si>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</si>
  <si>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</si>
  <si>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</si>
  <si>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</si>
  <si>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</si>
  <si>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</si>
  <si>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</si>
  <si>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</si>
  <si>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</si>
  <si>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</si>
  <si>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</si>
  <si>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</si>
  <si>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</si>
  <si>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</si>
  <si>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</si>
  <si>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</si>
  <si>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</si>
  <si>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</si>
  <si>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</si>
  <si>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</si>
  <si>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</si>
  <si>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</si>
  <si>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</si>
  <si>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</si>
  <si>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</si>
  <si>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</si>
  <si>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</si>
  <si>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</si>
  <si>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</si>
  <si>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</si>
  <si>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</si>
  <si>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</si>
  <si>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</si>
  <si>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</si>
  <si>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</si>
  <si>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</si>
  <si>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</si>
  <si>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</si>
  <si>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</si>
  <si>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</si>
  <si>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</si>
  <si>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</si>
  <si>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</si>
  <si>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</si>
  <si>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</si>
  <si>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</si>
  <si>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</si>
  <si>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</si>
  <si>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</si>
  <si>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</si>
  <si>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</si>
  <si>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</si>
  <si>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</si>
  <si>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</si>
  <si>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</si>
  <si>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</si>
  <si>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</si>
  <si>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</si>
  <si>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</si>
  <si>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</si>
  <si>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</si>
  <si>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</si>
  <si>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</si>
  <si>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</si>
  <si>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</si>
  <si>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</si>
  <si>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</si>
  <si>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</si>
  <si>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</si>
  <si>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</si>
  <si>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</si>
  <si>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</si>
  <si>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</si>
  <si>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</si>
  <si>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</si>
  <si>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</si>
  <si>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</si>
  <si>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</si>
  <si>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</si>
  <si>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</si>
  <si>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</si>
  <si>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</si>
  <si>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</si>
  <si>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</si>
  <si>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</si>
  <si>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</si>
  <si>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</si>
  <si>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</si>
  <si>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</si>
  <si>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</si>
  <si>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</si>
  <si>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</si>
  <si>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</si>
  <si>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</si>
  <si>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</si>
  <si>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</si>
  <si>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</si>
  <si>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</si>
  <si>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</si>
  <si>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</si>
  <si>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</si>
  <si>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</si>
  <si>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</si>
  <si>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</si>
  <si>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</si>
  <si>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</si>
  <si>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</si>
  <si>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</si>
  <si>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</si>
  <si>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</si>
  <si>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</si>
  <si>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</si>
  <si>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</si>
  <si>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</si>
  <si>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</si>
  <si>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</si>
  <si>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</si>
  <si>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</si>
  <si>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</si>
  <si>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</si>
  <si>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</si>
  <si>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</si>
  <si>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</si>
  <si>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</si>
  <si>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</si>
  <si>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</si>
  <si>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</si>
  <si>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</si>
  <si>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</si>
  <si>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</si>
  <si>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</si>
  <si>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</si>
  <si>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</si>
  <si>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</si>
  <si>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</si>
  <si>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</si>
  <si>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</si>
  <si>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</si>
  <si>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</si>
  <si>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</si>
  <si>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</si>
  <si>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</si>
  <si>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</si>
  <si>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</si>
  <si>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</si>
  <si>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</si>
  <si>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</si>
  <si>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</si>
  <si>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</si>
  <si>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</si>
  <si>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</si>
  <si>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</si>
  <si>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</si>
  <si>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</si>
  <si>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</si>
  <si>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</si>
  <si>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</si>
  <si>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</si>
  <si>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</si>
  <si>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</si>
  <si>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</si>
  <si>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</si>
  <si>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</si>
  <si>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</si>
  <si>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</si>
  <si>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</si>
  <si>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</si>
  <si>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</si>
  <si>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</si>
  <si>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</si>
  <si>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</si>
  <si>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</si>
  <si>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</si>
  <si>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</si>
  <si>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</si>
  <si>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</si>
  <si>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</si>
  <si>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</si>
  <si>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</si>
  <si>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</si>
  <si>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</si>
  <si>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</si>
  <si>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</si>
  <si>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</si>
  <si>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</si>
  <si>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</si>
  <si>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</si>
  <si>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</si>
  <si>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</si>
  <si>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</si>
  <si>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</si>
  <si>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</si>
  <si>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</si>
  <si>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</si>
  <si>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</si>
  <si>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</si>
  <si>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</si>
  <si>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</si>
  <si>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</si>
  <si>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</si>
  <si>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</si>
  <si>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</si>
  <si>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</si>
  <si>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</si>
  <si>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</si>
  <si>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</si>
  <si>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</si>
  <si>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</si>
  <si>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</si>
  <si>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</si>
  <si>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</si>
  <si>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</si>
  <si>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</si>
  <si>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</si>
  <si>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</si>
  <si>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</si>
  <si>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</si>
  <si>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</si>
  <si>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</si>
  <si>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</si>
  <si>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</si>
  <si>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</si>
  <si>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</si>
  <si>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</si>
  <si>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</si>
  <si>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</si>
  <si>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</si>
  <si>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</si>
  <si>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</si>
  <si>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</si>
  <si>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</si>
  <si>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</si>
  <si>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</si>
  <si>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</si>
  <si>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</si>
  <si>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</si>
  <si>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</si>
  <si>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</si>
  <si>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</si>
  <si>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</si>
  <si>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</si>
  <si>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</si>
  <si>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</si>
  <si>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</si>
  <si>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</si>
  <si>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</si>
  <si>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</si>
  <si>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</si>
  <si>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</si>
  <si>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</si>
  <si>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</si>
  <si>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</si>
  <si>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</si>
  <si>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</si>
  <si>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</si>
  <si>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</si>
  <si>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</si>
  <si>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</si>
  <si>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</si>
  <si>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</si>
  <si>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</si>
  <si>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</si>
  <si>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</si>
  <si>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</si>
  <si>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</si>
  <si>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</si>
  <si>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</si>
  <si>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</si>
  <si>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</si>
  <si>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</si>
  <si>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</si>
  <si>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</si>
  <si>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</si>
  <si>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</si>
  <si>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</si>
  <si>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</si>
  <si>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</si>
  <si>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</si>
  <si>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</si>
  <si>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</si>
  <si>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</si>
  <si>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</si>
  <si>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</si>
  <si>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</si>
  <si>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</si>
  <si>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</si>
  <si>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</si>
  <si>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</si>
  <si>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</si>
  <si>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</si>
  <si>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</si>
  <si>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</si>
  <si>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</si>
  <si>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</si>
  <si>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</si>
  <si>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</si>
  <si>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</si>
  <si>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</si>
  <si>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</si>
  <si>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</si>
  <si>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</si>
  <si>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</si>
  <si>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</si>
  <si>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</si>
  <si>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</si>
  <si>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</si>
  <si>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</si>
  <si>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</si>
  <si>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</si>
  <si>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</si>
  <si>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</si>
  <si>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</si>
  <si>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</si>
  <si>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</si>
  <si>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</si>
  <si>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</si>
  <si>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</si>
  <si>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</si>
  <si>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</si>
  <si>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</si>
  <si>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</si>
  <si>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</si>
  <si>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</si>
  <si>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</si>
  <si>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</si>
  <si>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</si>
  <si>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</si>
  <si>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</si>
  <si>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</si>
  <si>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</si>
  <si>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</si>
  <si>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</si>
  <si>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</si>
  <si>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</si>
  <si>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</si>
  <si>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</si>
  <si>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</si>
  <si>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</si>
  <si>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</si>
  <si>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</si>
  <si>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</si>
  <si>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</si>
  <si>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</si>
  <si>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</si>
  <si>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</si>
  <si>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</si>
  <si>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</si>
  <si>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</si>
  <si>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</si>
  <si>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</si>
  <si>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</si>
  <si>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</si>
  <si>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</si>
  <si>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</si>
  <si>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</si>
  <si>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</si>
  <si>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</si>
  <si>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</si>
  <si>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</si>
  <si>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</si>
  <si>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</si>
  <si>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</si>
  <si>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</si>
  <si>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</si>
  <si>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</si>
  <si>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</si>
  <si>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</si>
  <si>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</si>
  <si>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</si>
  <si>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</si>
  <si>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</si>
  <si>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</si>
  <si>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</si>
  <si>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</si>
  <si>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</si>
  <si>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</si>
  <si>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</si>
  <si>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</si>
  <si>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</si>
  <si>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</si>
  <si>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</si>
  <si>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</si>
  <si>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</si>
  <si>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</si>
  <si>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</si>
  <si>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</si>
  <si>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</si>
  <si>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</si>
  <si>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</si>
  <si>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</si>
  <si>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</si>
  <si>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</si>
  <si>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</si>
  <si>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</si>
  <si>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</si>
  <si>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</si>
  <si>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</si>
  <si>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</si>
  <si>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</si>
  <si>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</si>
  <si>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</si>
  <si>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</si>
  <si>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</si>
  <si>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</si>
  <si>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</si>
  <si>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</si>
  <si>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</si>
  <si>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</si>
  <si>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</si>
  <si>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</si>
  <si>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</si>
  <si>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</si>
  <si>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</si>
  <si>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</si>
  <si>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</si>
  <si>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</si>
  <si>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</si>
  <si>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</si>
  <si>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</si>
  <si>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</si>
  <si>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</si>
  <si>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</si>
  <si>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</si>
  <si>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</si>
  <si>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</si>
  <si>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</si>
  <si>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</si>
  <si>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</si>
  <si>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</si>
  <si>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</si>
  <si>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</si>
  <si>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</si>
  <si>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</si>
  <si>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</si>
  <si>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</si>
  <si>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</si>
  <si>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</si>
  <si>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</si>
  <si>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</si>
  <si>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</si>
  <si>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</si>
  <si>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</si>
  <si>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</si>
  <si>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</si>
  <si>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</si>
  <si>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</si>
  <si>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</si>
  <si>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</si>
  <si>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</si>
  <si>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</si>
  <si>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</si>
  <si>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</si>
  <si>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</si>
  <si>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</si>
  <si>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</si>
  <si>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</si>
  <si>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</si>
  <si>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</si>
  <si>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</si>
  <si>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</si>
  <si>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</si>
  <si>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</si>
  <si>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</si>
  <si>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</si>
  <si>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</si>
  <si>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</si>
  <si>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</si>
  <si>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</si>
  <si>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</si>
  <si>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</si>
  <si>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</si>
  <si>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</si>
  <si>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</si>
  <si>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</si>
  <si>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</si>
  <si>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</si>
  <si>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</si>
  <si>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</si>
  <si>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</si>
  <si>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</si>
  <si>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</si>
  <si>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</si>
  <si>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</si>
  <si>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</si>
  <si>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</si>
  <si>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</si>
  <si>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</si>
  <si>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</si>
  <si>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</si>
  <si>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</si>
  <si>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</si>
  <si>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</si>
  <si>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</si>
  <si>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</si>
  <si>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</si>
  <si>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</si>
  <si>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</si>
  <si>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</si>
  <si>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</si>
  <si>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</si>
  <si>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</si>
  <si>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</si>
  <si>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</si>
  <si>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</si>
  <si>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</si>
  <si>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</si>
  <si>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</si>
  <si>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</si>
  <si>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</si>
  <si>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</si>
  <si>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</si>
  <si>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</si>
  <si>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</si>
  <si>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</si>
  <si>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</si>
  <si>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</si>
  <si>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</si>
  <si>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</si>
  <si>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</si>
  <si>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</si>
  <si>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</si>
  <si>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</si>
  <si>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</si>
  <si>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</si>
  <si>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</si>
  <si>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</si>
  <si>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</si>
  <si>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</si>
  <si>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</si>
  <si>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</si>
  <si>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</si>
  <si>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</si>
  <si>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</si>
  <si>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</si>
  <si>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</si>
  <si>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</si>
  <si>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</si>
  <si>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</si>
  <si>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</si>
  <si>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</si>
  <si>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</si>
  <si>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</si>
  <si>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</si>
  <si>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</si>
  <si>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</si>
  <si>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</si>
  <si>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</si>
  <si>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</si>
  <si>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</si>
  <si>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</si>
  <si>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</si>
  <si>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</si>
  <si>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</si>
  <si>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</si>
  <si>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</si>
  <si>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</si>
  <si>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</si>
  <si>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</si>
  <si>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</si>
  <si>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</si>
  <si>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</si>
  <si>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</si>
  <si>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</si>
  <si>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</si>
  <si>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</si>
  <si>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</si>
  <si>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</si>
  <si>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</si>
  <si>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</si>
  <si>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</si>
  <si>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</si>
  <si>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</si>
  <si>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</si>
  <si>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</si>
  <si>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</si>
  <si>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</si>
  <si>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</si>
  <si>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</si>
  <si>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</si>
  <si>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</si>
  <si>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</si>
  <si>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</si>
  <si>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</si>
  <si>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</si>
  <si>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</si>
  <si>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</si>
  <si>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</si>
  <si>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</si>
  <si>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</si>
  <si>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</si>
  <si>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</si>
  <si>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</si>
  <si>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</si>
  <si>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</si>
  <si>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</si>
  <si>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</si>
  <si>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</si>
  <si>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</si>
  <si>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</si>
  <si>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</si>
  <si>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</si>
  <si>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</si>
  <si>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</si>
  <si>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</si>
  <si>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</si>
  <si>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</si>
  <si>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</si>
  <si>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</si>
  <si>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</si>
  <si>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</si>
  <si>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</si>
  <si>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</si>
  <si>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</si>
  <si>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</si>
  <si>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</si>
  <si>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</si>
  <si>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</si>
  <si>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</si>
  <si>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</si>
  <si>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</si>
  <si>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</si>
  <si>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</si>
  <si>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</si>
  <si>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</si>
  <si>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</si>
  <si>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</si>
  <si>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</si>
  <si>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</si>
  <si>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</si>
  <si>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</si>
  <si>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</si>
  <si>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</si>
  <si>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</si>
  <si>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</si>
  <si>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</si>
  <si>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</si>
  <si>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</si>
  <si>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</si>
  <si>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</si>
  <si>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</si>
  <si>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</si>
  <si>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</si>
  <si>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</si>
  <si>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</si>
  <si>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</si>
  <si>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</si>
  <si>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</si>
  <si>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</si>
  <si>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</si>
  <si>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</si>
  <si>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</si>
  <si>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</si>
  <si>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</si>
  <si>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</si>
  <si>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</si>
  <si>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</si>
  <si>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</si>
  <si>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</si>
  <si>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</si>
  <si>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</si>
  <si>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</si>
  <si>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</si>
  <si>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</si>
  <si>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</si>
  <si>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</si>
  <si>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</si>
  <si>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</si>
  <si>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</si>
  <si>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</si>
  <si>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</si>
  <si>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</si>
  <si>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</si>
  <si>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</si>
  <si>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</si>
  <si>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</si>
  <si>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</si>
  <si>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</si>
  <si>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</si>
  <si>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</si>
  <si>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</si>
  <si>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</si>
  <si>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</si>
  <si>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</si>
  <si>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</si>
  <si>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</si>
  <si>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</si>
  <si>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</si>
  <si>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</si>
  <si>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</si>
  <si>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</si>
  <si>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</si>
  <si>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</si>
  <si>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</si>
  <si>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</si>
  <si>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</si>
  <si>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</si>
  <si>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</si>
  <si>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</si>
  <si>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</si>
  <si>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</si>
  <si>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</si>
  <si>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</si>
  <si>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</si>
  <si>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</si>
  <si>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</si>
  <si>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</si>
  <si>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</si>
  <si>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</si>
  <si>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</si>
  <si>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</si>
  <si>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</si>
  <si>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</si>
  <si>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</si>
  <si>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</si>
  <si>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</si>
  <si>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</si>
  <si>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</si>
  <si>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</si>
  <si>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</si>
  <si>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</si>
  <si>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</si>
  <si>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</si>
  <si>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</si>
  <si>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</si>
  <si>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</si>
  <si>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</si>
  <si>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</si>
  <si>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</si>
  <si>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</si>
  <si>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</si>
  <si>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</si>
  <si>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</si>
  <si>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</si>
  <si>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</si>
  <si>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</si>
  <si>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</si>
  <si>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</si>
  <si>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</si>
  <si>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</si>
  <si>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</si>
  <si>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</si>
  <si>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</si>
  <si>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</si>
  <si>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</si>
  <si>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</si>
  <si>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</si>
  <si>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</si>
  <si>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</si>
  <si>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</si>
  <si>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</si>
  <si>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</si>
  <si>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</si>
  <si>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</si>
  <si>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</si>
  <si>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</si>
  <si>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</si>
  <si>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</si>
  <si>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</si>
  <si>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</si>
  <si>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</si>
  <si>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</si>
  <si>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</si>
  <si>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</si>
  <si>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</si>
  <si>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</si>
  <si>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</si>
  <si>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</si>
  <si>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</si>
  <si>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</si>
  <si>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</si>
  <si>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</si>
  <si>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</si>
  <si>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</si>
  <si>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</si>
  <si>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</si>
  <si>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</si>
  <si>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</si>
  <si>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</si>
  <si>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</si>
  <si>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</si>
  <si>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</si>
  <si>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</si>
  <si>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</si>
  <si>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</si>
  <si>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</si>
  <si>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</si>
  <si>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</si>
  <si>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</si>
  <si>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</si>
  <si>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</si>
  <si>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</si>
  <si>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</si>
  <si>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</si>
  <si>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</si>
  <si>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</si>
  <si>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</si>
  <si>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</si>
  <si>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</si>
  <si>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</si>
  <si>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</si>
  <si>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</si>
  <si>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</si>
  <si>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</si>
  <si>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</si>
  <si>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</si>
  <si>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</si>
  <si>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</si>
  <si>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</si>
  <si>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</si>
  <si>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</si>
  <si>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</si>
  <si>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</si>
  <si>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</si>
  <si>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</si>
  <si>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</si>
  <si>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</si>
  <si>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</si>
  <si>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</si>
  <si>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</si>
  <si>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</si>
  <si>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</si>
  <si>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</si>
  <si>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</si>
  <si>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</si>
  <si>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</si>
  <si>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</si>
  <si>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</si>
  <si>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</si>
  <si>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</si>
  <si>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</si>
  <si>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</si>
  <si>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</si>
  <si>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</si>
  <si>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</si>
  <si>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</si>
  <si>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</si>
  <si>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</si>
  <si>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</si>
  <si>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</si>
  <si>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</si>
  <si>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</si>
  <si>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</si>
  <si>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</si>
  <si>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</si>
  <si>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</si>
  <si>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</si>
  <si>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</si>
  <si>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</si>
  <si>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</si>
  <si>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</si>
  <si>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</si>
  <si>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</si>
  <si>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</si>
  <si>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</si>
  <si>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</si>
  <si>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</si>
  <si>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</si>
  <si>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</si>
  <si>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</si>
  <si>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</si>
  <si>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</si>
  <si>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</si>
  <si>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</si>
  <si>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</si>
  <si>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</si>
  <si>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</si>
  <si>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</si>
  <si>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</si>
  <si>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</si>
  <si>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</si>
  <si>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</si>
  <si>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</si>
  <si>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</si>
  <si>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</si>
  <si>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</si>
  <si>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</si>
  <si>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</si>
  <si>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</si>
  <si>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</si>
  <si>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</si>
  <si>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</si>
  <si>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</si>
  <si>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</si>
  <si>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</si>
  <si>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</si>
  <si>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</si>
  <si>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</si>
  <si>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</si>
  <si>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</si>
  <si>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</si>
  <si>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</si>
  <si>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</si>
  <si>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</si>
  <si>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</si>
  <si>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</si>
  <si>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</si>
  <si>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</si>
  <si>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</si>
  <si>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</si>
  <si>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</si>
  <si>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</si>
  <si>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</si>
  <si>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</si>
  <si>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</si>
  <si>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</si>
  <si>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</si>
  <si>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</si>
  <si>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</si>
  <si>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</si>
  <si>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</si>
  <si>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</si>
  <si>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</si>
  <si>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</si>
  <si>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</si>
  <si>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</si>
  <si>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</si>
  <si>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</si>
  <si>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</si>
  <si>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</si>
  <si>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</si>
  <si>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</si>
  <si>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</si>
  <si>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</si>
  <si>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</si>
  <si>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</si>
  <si>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</si>
  <si>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</si>
  <si>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</si>
  <si>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</si>
  <si>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</si>
  <si>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</si>
  <si>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</si>
  <si>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</si>
  <si>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</si>
  <si>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</si>
  <si>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</si>
  <si>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</si>
  <si>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</si>
  <si>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</si>
  <si>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</si>
  <si>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</si>
  <si>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</si>
  <si>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</si>
  <si>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</si>
  <si>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</si>
  <si>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</si>
  <si>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</si>
  <si>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</si>
  <si>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</si>
  <si>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</si>
  <si>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</si>
  <si>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</si>
  <si>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</si>
  <si>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</si>
  <si>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</si>
  <si>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</si>
  <si>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</si>
  <si>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</si>
  <si>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</si>
  <si>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</si>
  <si>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</si>
  <si>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</si>
  <si>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</si>
  <si>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</si>
  <si>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</si>
  <si>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</si>
  <si>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</si>
  <si>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</si>
  <si>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</si>
  <si>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</si>
  <si>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</si>
  <si>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</si>
  <si>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</si>
  <si>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</si>
  <si>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</si>
  <si>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</si>
  <si>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</si>
  <si>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</si>
  <si>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</si>
  <si>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</si>
  <si>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</si>
  <si>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</si>
  <si>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</si>
  <si>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</si>
  <si>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</si>
  <si>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</si>
  <si>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</si>
  <si>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</si>
  <si>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</si>
  <si>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</si>
  <si>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</si>
  <si>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</si>
  <si>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</si>
  <si>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</si>
  <si>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</si>
  <si>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</si>
  <si>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</si>
  <si>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</si>
  <si>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</si>
  <si>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</si>
  <si>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</si>
  <si>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</si>
  <si>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</si>
  <si>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</si>
  <si>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</si>
  <si>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</si>
  <si>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</si>
  <si>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</si>
  <si>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</si>
  <si>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</si>
  <si>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</si>
  <si>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</si>
  <si>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</si>
  <si>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</si>
  <si>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</si>
  <si>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</si>
  <si>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</si>
  <si>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</si>
  <si>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</si>
  <si>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</si>
  <si>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</si>
  <si>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</si>
  <si>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</si>
  <si>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</si>
  <si>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</si>
  <si>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</si>
  <si>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</si>
  <si>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</si>
  <si>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</si>
  <si>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</si>
  <si>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</si>
  <si>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</si>
  <si>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</si>
  <si>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</si>
  <si>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</si>
  <si>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</si>
  <si>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</si>
  <si>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</si>
  <si>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</si>
  <si>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</si>
  <si>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</si>
  <si>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</si>
  <si>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</si>
  <si>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</si>
  <si>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</si>
  <si>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</si>
  <si>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</si>
  <si>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</si>
  <si>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</si>
  <si>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</si>
  <si>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</si>
  <si>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</si>
  <si>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</si>
  <si>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</si>
  <si>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</si>
  <si>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</si>
  <si>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</si>
  <si>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</si>
  <si>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</si>
  <si>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</si>
  <si>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</si>
  <si>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</si>
  <si>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</si>
  <si>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</si>
  <si>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</si>
  <si>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</si>
  <si>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</si>
  <si>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</si>
  <si>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</si>
  <si>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</si>
  <si>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</si>
  <si>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</si>
  <si>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</si>
  <si>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</si>
  <si>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</si>
  <si>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</si>
  <si>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</si>
  <si>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</si>
  <si>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</si>
  <si>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</si>
  <si>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</si>
  <si>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</si>
  <si>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</si>
  <si>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</si>
  <si>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</si>
  <si>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</si>
  <si>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</si>
  <si>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</si>
  <si>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</si>
  <si>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</si>
  <si>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</si>
  <si>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</si>
  <si>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</si>
  <si>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</si>
  <si>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</si>
  <si>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</si>
  <si>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</si>
  <si>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</si>
  <si>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</si>
  <si>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</si>
  <si>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</si>
  <si>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</si>
  <si>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</si>
  <si>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</si>
  <si>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</si>
  <si>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</si>
  <si>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</si>
  <si>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</si>
  <si>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</si>
  <si>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</si>
  <si>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</si>
  <si>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</si>
  <si>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</si>
  <si>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</si>
  <si>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</si>
  <si>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</si>
  <si>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</si>
  <si>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</si>
  <si>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</si>
  <si>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</si>
  <si>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</si>
  <si>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</si>
  <si>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</si>
  <si>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</si>
  <si>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</si>
  <si>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</si>
  <si>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</si>
  <si>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</si>
  <si>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</si>
  <si>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</si>
  <si>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</si>
  <si>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</si>
  <si>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</si>
  <si>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</si>
  <si>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</si>
  <si>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</si>
  <si>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</si>
  <si>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</si>
  <si>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</si>
  <si>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</si>
  <si>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</si>
  <si>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</si>
  <si>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</si>
  <si>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</si>
  <si>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</si>
  <si>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</si>
  <si>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</si>
  <si>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</si>
  <si>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</si>
  <si>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</si>
  <si>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</si>
  <si>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</si>
  <si>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</si>
  <si>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</si>
  <si>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</si>
  <si>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</si>
  <si>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</si>
  <si>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</si>
  <si>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</si>
  <si>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</si>
  <si>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</si>
  <si>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</si>
  <si>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</si>
  <si>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</si>
  <si>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</si>
  <si>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</si>
  <si>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</si>
  <si>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</si>
  <si>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</si>
  <si>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</si>
  <si>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</si>
  <si>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</si>
  <si>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</si>
  <si>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</si>
  <si>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</si>
  <si>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</si>
  <si>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</si>
  <si>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</si>
  <si>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</si>
  <si>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</si>
  <si>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</si>
  <si>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</si>
  <si>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</si>
  <si>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</si>
  <si>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</si>
  <si>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</si>
  <si>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</si>
  <si>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</si>
  <si>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</si>
  <si>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</si>
  <si>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</si>
  <si>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</si>
  <si>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</si>
  <si>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</si>
  <si>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</si>
  <si>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</si>
  <si>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</si>
  <si>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</si>
  <si>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</si>
  <si>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</si>
  <si>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</si>
  <si>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</si>
  <si>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</si>
  <si>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</si>
  <si>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</si>
  <si>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</si>
  <si>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</si>
  <si>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</si>
  <si>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</si>
  <si>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</si>
  <si>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</si>
  <si>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</si>
  <si>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</si>
  <si>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</si>
  <si>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</si>
  <si>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</si>
  <si>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</si>
  <si>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</si>
  <si>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</si>
  <si>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</si>
  <si>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</si>
  <si>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</si>
  <si>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</si>
  <si>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</si>
  <si>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</si>
  <si>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</si>
  <si>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</si>
  <si>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</si>
  <si>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</si>
  <si>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</si>
  <si>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</si>
  <si>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</si>
  <si>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</si>
  <si>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</si>
  <si>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</si>
  <si>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</si>
  <si>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</si>
  <si>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</si>
  <si>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</si>
  <si>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</si>
  <si>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</si>
  <si>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</si>
  <si>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</si>
  <si>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</si>
  <si>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</si>
  <si>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</si>
  <si>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</si>
  <si>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</si>
  <si>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</si>
  <si>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</si>
  <si>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</si>
  <si>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</si>
  <si>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</si>
  <si>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</si>
  <si>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</si>
  <si>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</si>
  <si>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</si>
  <si>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</si>
  <si>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</si>
  <si>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</si>
  <si>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</si>
  <si>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</si>
  <si>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</si>
  <si>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</si>
  <si>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</si>
  <si>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</si>
  <si>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</si>
  <si>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</si>
  <si>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</si>
  <si>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</si>
  <si>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</si>
  <si>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</si>
  <si>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</si>
  <si>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</si>
  <si>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</si>
  <si>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</si>
  <si>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</si>
  <si>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</si>
  <si>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</si>
  <si>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</si>
  <si>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</si>
  <si>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</si>
  <si>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</si>
  <si>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</si>
  <si>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</si>
  <si>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</si>
  <si>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</si>
  <si>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</si>
  <si>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</si>
  <si>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</si>
  <si>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</si>
  <si>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</si>
  <si>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</si>
  <si>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</si>
  <si>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</si>
  <si>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</si>
  <si>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</si>
  <si>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</si>
  <si>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</si>
  <si>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</si>
  <si>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</si>
  <si>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</si>
  <si>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</si>
  <si>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</si>
  <si>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</si>
  <si>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</si>
  <si>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</si>
  <si>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</si>
  <si>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</si>
  <si>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</si>
  <si>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</si>
  <si>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</si>
  <si>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</si>
  <si>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</si>
  <si>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</si>
  <si>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</si>
  <si>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</si>
  <si>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</si>
  <si>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</si>
  <si>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</si>
  <si>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</si>
  <si>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</si>
  <si>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</si>
  <si>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</si>
  <si>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</si>
  <si>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</si>
  <si>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</si>
  <si>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</si>
  <si>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</si>
  <si>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</si>
  <si>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</si>
  <si>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</si>
  <si>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</si>
  <si>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</si>
  <si>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</si>
  <si>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</si>
  <si>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</si>
  <si>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</si>
  <si>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</si>
  <si>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</si>
  <si>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</si>
  <si>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</si>
  <si>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</si>
  <si>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</si>
  <si>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</si>
  <si>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</si>
  <si>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</si>
  <si>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</si>
  <si>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</si>
  <si>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</si>
  <si>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</si>
  <si>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</si>
  <si>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</si>
  <si>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</si>
  <si>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</si>
  <si>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</si>
  <si>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</si>
  <si>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</si>
  <si>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</si>
  <si>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</si>
  <si>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</si>
  <si>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</si>
  <si>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</si>
  <si>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</si>
  <si>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</si>
  <si>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</si>
  <si>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</si>
  <si>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</si>
  <si>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</si>
  <si>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</si>
  <si>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</si>
  <si>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</si>
  <si>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</si>
  <si>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</si>
  <si>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</si>
  <si>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</si>
  <si>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</si>
  <si>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</si>
  <si>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</si>
  <si>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</si>
  <si>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</si>
  <si>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</si>
  <si>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</si>
  <si>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</si>
  <si>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</si>
  <si>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</si>
  <si>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</si>
  <si>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</si>
  <si>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</si>
  <si>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</si>
  <si>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</si>
  <si>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</si>
  <si>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</si>
  <si>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</si>
  <si>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</si>
  <si>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</si>
  <si>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</si>
  <si>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</si>
  <si>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</si>
  <si>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</si>
  <si>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</si>
  <si>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</si>
  <si>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</si>
  <si>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</si>
  <si>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</si>
  <si>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</si>
  <si>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</si>
  <si>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</si>
  <si>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</si>
  <si>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</si>
  <si>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</si>
  <si>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</si>
  <si>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</si>
  <si>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</si>
  <si>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</si>
  <si>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</si>
  <si>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</si>
  <si>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</si>
  <si>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</si>
  <si>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</si>
  <si>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</si>
  <si>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</si>
  <si>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</si>
  <si>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</si>
  <si>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</si>
  <si>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</si>
  <si>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</si>
  <si>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</si>
  <si>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</si>
  <si>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</si>
  <si>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</si>
  <si>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</si>
  <si>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</si>
  <si>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</si>
  <si>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</si>
  <si>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</si>
  <si>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</si>
  <si>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</si>
  <si>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</si>
  <si>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</si>
  <si>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</si>
  <si>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</si>
  <si>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</si>
  <si>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</si>
  <si>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</si>
  <si>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</si>
  <si>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</si>
  <si>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</si>
  <si>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</si>
  <si>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</si>
  <si>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</si>
  <si>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</si>
  <si>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</si>
  <si>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</si>
  <si>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</si>
  <si>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</si>
  <si>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</si>
  <si>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</si>
  <si>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</si>
  <si>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</si>
  <si>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</si>
  <si>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</si>
  <si>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</si>
  <si>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</si>
  <si>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</si>
  <si>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</si>
  <si>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</si>
  <si>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</si>
  <si>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</si>
  <si>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</si>
  <si>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</si>
  <si>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</si>
  <si>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</si>
  <si>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</si>
  <si>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</si>
  <si>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</si>
  <si>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</si>
  <si>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</si>
  <si>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</si>
  <si>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</si>
  <si>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</si>
  <si>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</si>
  <si>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</si>
  <si>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</si>
  <si>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</si>
  <si>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</si>
  <si>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</si>
  <si>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</si>
  <si>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</si>
  <si>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</si>
  <si>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</si>
  <si>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</si>
  <si>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</si>
  <si>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</si>
  <si>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</si>
  <si>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</si>
  <si>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</si>
  <si>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</si>
  <si>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</si>
  <si>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</si>
  <si>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</si>
  <si>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</si>
  <si>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</si>
  <si>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</si>
  <si>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</si>
  <si>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</si>
  <si>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</si>
  <si>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</si>
  <si>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</si>
  <si>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</si>
  <si>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</si>
  <si>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</si>
  <si>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</si>
  <si>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</si>
  <si>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</si>
  <si>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</si>
  <si>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</si>
  <si>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</si>
  <si>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</si>
  <si>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</si>
  <si>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</si>
  <si>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</si>
  <si>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</si>
  <si>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</si>
  <si>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</si>
  <si>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</si>
  <si>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</si>
  <si>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</si>
  <si>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</si>
  <si>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</si>
  <si>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</si>
  <si>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</si>
  <si>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</si>
  <si>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</si>
  <si>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</si>
  <si>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</si>
  <si>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</si>
  <si>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</si>
  <si>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</si>
  <si>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</si>
  <si>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</si>
  <si>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</si>
  <si>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</si>
  <si>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</si>
  <si>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</si>
  <si>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</si>
  <si>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</si>
  <si>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</si>
  <si>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</si>
  <si>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</si>
  <si>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</si>
  <si>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</si>
  <si>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</si>
  <si>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</si>
  <si>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</si>
  <si>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</si>
  <si>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</si>
  <si>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</si>
  <si>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</si>
  <si>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</si>
  <si>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</si>
  <si>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</si>
  <si>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</si>
  <si>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</si>
  <si>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</si>
  <si>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</si>
  <si>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</si>
  <si>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</si>
  <si>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</si>
  <si>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</si>
  <si>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</si>
  <si>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</si>
  <si>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</si>
  <si>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</si>
  <si>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</si>
  <si>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</si>
  <si>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</si>
  <si>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</si>
  <si>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</si>
  <si>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</si>
  <si>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</si>
  <si>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</si>
  <si>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</si>
  <si>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</si>
  <si>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</si>
  <si>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</si>
  <si>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</si>
  <si>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</si>
  <si>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</si>
  <si>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</si>
  <si>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</si>
  <si>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</si>
  <si>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</si>
  <si>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</si>
  <si>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</si>
  <si>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</si>
  <si>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</si>
  <si>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</si>
  <si>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</si>
  <si>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</si>
  <si>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</si>
  <si>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</si>
  <si>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</si>
  <si>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</si>
  <si>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</si>
  <si>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</si>
  <si>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</si>
  <si>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</si>
  <si>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</si>
  <si>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</si>
  <si>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</si>
  <si>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</si>
  <si>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</si>
  <si>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</si>
  <si>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</si>
  <si>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</si>
  <si>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</si>
  <si>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</si>
  <si>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</si>
  <si>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</si>
  <si>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</si>
  <si>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</si>
  <si>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</si>
  <si>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</si>
  <si>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</si>
  <si>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</si>
  <si>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</si>
  <si>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</si>
  <si>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</si>
  <si>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</si>
  <si>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</si>
  <si>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</si>
  <si>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</si>
  <si>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</si>
  <si>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</si>
  <si>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</si>
  <si>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</si>
  <si>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</si>
  <si>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</si>
  <si>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</si>
  <si>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</si>
  <si>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</si>
  <si>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</si>
  <si>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</si>
  <si>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</si>
  <si>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</si>
  <si>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</si>
  <si>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</si>
  <si>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</si>
  <si>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</si>
  <si>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</si>
  <si>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</si>
  <si>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</si>
  <si>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</si>
  <si>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</si>
  <si>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</si>
  <si>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</si>
  <si>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</si>
  <si>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</si>
  <si>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</si>
  <si>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</si>
  <si>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</si>
  <si>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</si>
  <si>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</si>
  <si>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</si>
  <si>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</si>
  <si>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</si>
  <si>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</si>
  <si>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</si>
  <si>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</si>
  <si>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</si>
  <si>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</si>
  <si>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</si>
  <si>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</si>
  <si>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</si>
  <si>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</si>
  <si>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</si>
  <si>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</si>
  <si>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</si>
  <si>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</si>
  <si>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</si>
  <si>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</si>
  <si>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</si>
  <si>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</si>
  <si>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</si>
  <si>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</si>
  <si>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</si>
  <si>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</si>
  <si>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</si>
  <si>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</si>
  <si>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</si>
  <si>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</si>
  <si>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</si>
  <si>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</si>
  <si>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</si>
  <si>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</si>
  <si>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</si>
  <si>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</si>
  <si>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</si>
  <si>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</si>
  <si>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</si>
  <si>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</si>
  <si>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</si>
  <si>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</si>
  <si>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</si>
  <si>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</si>
  <si>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</si>
  <si>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</si>
  <si>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</si>
  <si>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</si>
  <si>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</si>
  <si>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</si>
  <si>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</si>
  <si>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</si>
  <si>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</si>
  <si>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</si>
  <si>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</si>
  <si>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</si>
  <si>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</si>
  <si>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</si>
  <si>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</si>
  <si>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</si>
  <si>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</si>
  <si>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</si>
  <si>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</si>
  <si>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</si>
  <si>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</si>
  <si>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</si>
  <si>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</si>
  <si>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</si>
  <si>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</si>
  <si>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</si>
  <si>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</si>
  <si>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</si>
  <si>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</si>
  <si>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</si>
  <si>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</si>
  <si>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</si>
  <si>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</si>
  <si>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</si>
  <si>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</si>
  <si>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</si>
  <si>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</si>
  <si>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</si>
  <si>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</si>
  <si>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</si>
  <si>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</si>
  <si>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</si>
  <si>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</si>
  <si>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</si>
  <si>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</si>
  <si>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</si>
  <si>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</si>
  <si>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</si>
  <si>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</si>
  <si>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</si>
  <si>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</si>
  <si>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</si>
  <si>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</si>
  <si>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</si>
  <si>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</si>
  <si>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</si>
  <si>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</si>
  <si>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</si>
  <si>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</si>
  <si>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</si>
  <si>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</si>
  <si>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</si>
  <si>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</si>
  <si>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</si>
  <si>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</si>
  <si>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</si>
  <si>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</si>
  <si>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</si>
  <si>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</si>
  <si>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</si>
  <si>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</si>
  <si>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</si>
  <si>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</si>
  <si>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</si>
  <si>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</si>
  <si>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</si>
  <si>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</si>
  <si>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</si>
  <si>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</si>
  <si>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</si>
  <si>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</si>
  <si>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</si>
  <si>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</si>
  <si>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</si>
  <si>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</si>
  <si>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</si>
  <si>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</si>
  <si>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</si>
  <si>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</si>
  <si>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</si>
  <si>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</si>
  <si>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</si>
  <si>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</si>
  <si>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</si>
  <si>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</si>
  <si>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</si>
  <si>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</si>
  <si>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</si>
  <si>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</si>
  <si>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</si>
  <si>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</si>
  <si>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</si>
  <si>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</si>
  <si>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</si>
  <si>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</si>
  <si>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</si>
  <si>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</si>
  <si>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</si>
  <si>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</si>
  <si>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</si>
  <si>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</si>
  <si>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</si>
  <si>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</si>
  <si>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</si>
  <si>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</si>
  <si>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</si>
  <si>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</si>
  <si>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</si>
  <si>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</si>
  <si>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</si>
  <si>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</si>
  <si>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</si>
  <si>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</si>
  <si>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</si>
  <si>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</si>
  <si>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</si>
  <si>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</si>
  <si>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</si>
  <si>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</si>
  <si>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</si>
  <si>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</si>
  <si>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</si>
  <si>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</si>
  <si>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</si>
  <si>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</si>
  <si>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</si>
  <si>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</si>
  <si>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</si>
  <si>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</si>
  <si>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</si>
  <si>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</si>
  <si>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</si>
  <si>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</si>
  <si>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</si>
  <si>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</si>
  <si>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</si>
  <si>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</si>
  <si>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</si>
  <si>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</si>
  <si>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</si>
  <si>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</si>
  <si>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</si>
  <si>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</si>
  <si>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</si>
  <si>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</si>
  <si>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</si>
  <si>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</si>
  <si>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</si>
  <si>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</si>
  <si>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</si>
  <si>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</si>
  <si>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</si>
  <si>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</si>
  <si>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</si>
  <si>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</si>
  <si>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</si>
  <si>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</si>
  <si>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</si>
  <si>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</si>
  <si>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</si>
  <si>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</si>
  <si>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</si>
  <si>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</si>
  <si>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</si>
  <si>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</si>
  <si>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</si>
  <si>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</si>
  <si>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</si>
  <si>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</si>
  <si>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</si>
  <si>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</si>
  <si>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</si>
  <si>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</si>
  <si>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</si>
  <si>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</si>
  <si>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</si>
  <si>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</si>
  <si>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</si>
  <si>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</si>
  <si>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</si>
  <si>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</si>
  <si>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</si>
  <si>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</si>
  <si>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</si>
  <si>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</si>
  <si>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</si>
  <si>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</si>
  <si>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</si>
  <si>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</si>
  <si>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</si>
  <si>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</si>
  <si>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</si>
  <si>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</si>
  <si>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</si>
  <si>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</si>
  <si>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</si>
  <si>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</si>
  <si>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</si>
  <si>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</si>
  <si>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</si>
  <si>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</si>
  <si>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</si>
  <si>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</si>
  <si>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</si>
  <si>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</si>
  <si>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</si>
  <si>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</si>
  <si>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</si>
  <si>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</si>
  <si>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</si>
  <si>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</si>
  <si>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</si>
  <si>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</si>
  <si>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</si>
  <si>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</si>
  <si>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</si>
  <si>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</si>
  <si>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</si>
  <si>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</si>
  <si>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</si>
  <si>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</si>
  <si>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</si>
  <si>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</si>
  <si>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</si>
  <si>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</si>
  <si>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</si>
  <si>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</si>
  <si>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</si>
  <si>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</si>
  <si>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</si>
  <si>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</si>
  <si>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</si>
  <si>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</si>
  <si>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</si>
  <si>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</si>
  <si>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</si>
  <si>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</si>
  <si>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</si>
  <si>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</si>
  <si>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</si>
  <si>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</si>
  <si>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</si>
  <si>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</si>
  <si>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</si>
  <si>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</si>
  <si>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</si>
  <si>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</si>
  <si>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</si>
  <si>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</si>
  <si>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</si>
  <si>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</si>
  <si>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</si>
  <si>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</si>
  <si>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</si>
  <si>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</si>
  <si>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</si>
  <si>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</si>
  <si>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</si>
  <si>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</si>
  <si>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</si>
  <si>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</si>
  <si>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</si>
  <si>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</si>
  <si>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</si>
  <si>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</si>
  <si>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</si>
  <si>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</si>
  <si>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</si>
  <si>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</si>
  <si>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</si>
  <si>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</si>
  <si>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</si>
  <si>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</si>
  <si>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</si>
  <si>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</si>
  <si>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</si>
  <si>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</si>
  <si>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</si>
  <si>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</si>
  <si>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</si>
  <si>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</si>
  <si>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</si>
  <si>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</si>
  <si>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</si>
  <si>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</si>
  <si>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</si>
  <si>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</si>
  <si>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</si>
  <si>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</si>
  <si>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</si>
  <si>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</si>
  <si>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</si>
  <si>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</si>
  <si>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</si>
  <si>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</si>
  <si>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</si>
  <si>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</si>
  <si>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</si>
  <si>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</si>
  <si>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</si>
  <si>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</si>
  <si>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</si>
  <si>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</si>
  <si>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</si>
  <si>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</si>
  <si>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</si>
  <si>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</si>
  <si>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</si>
  <si>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</si>
  <si>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</si>
  <si>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</si>
  <si>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</si>
  <si>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</si>
  <si>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</si>
  <si>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</si>
  <si>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</si>
  <si>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</si>
  <si>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</si>
  <si>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</si>
  <si>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</si>
  <si>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</si>
  <si>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</si>
  <si>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</si>
  <si>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</si>
  <si>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</si>
  <si>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</si>
  <si>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</si>
  <si>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</si>
  <si>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</si>
  <si>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</si>
  <si>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</si>
  <si>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</si>
  <si>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</si>
  <si>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</si>
  <si>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</si>
  <si>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</si>
  <si>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</si>
  <si>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</si>
  <si>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</si>
  <si>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</si>
  <si>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</si>
  <si>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</si>
  <si>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</si>
  <si>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</si>
  <si>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</si>
  <si>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</si>
  <si>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</si>
  <si>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</si>
  <si>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</si>
  <si>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</si>
  <si>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</si>
  <si>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</si>
  <si>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</si>
  <si>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</si>
  <si>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</si>
  <si>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</si>
  <si>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</si>
  <si>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</si>
  <si>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</si>
  <si>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</si>
  <si>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</si>
  <si>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</si>
  <si>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</si>
  <si>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</si>
  <si>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</si>
  <si>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</si>
  <si>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</si>
  <si>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</si>
  <si>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</si>
  <si>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</si>
  <si>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</si>
  <si>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</si>
  <si>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</si>
  <si>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</si>
  <si>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</si>
  <si>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</si>
  <si>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</si>
  <si>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</si>
  <si>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</si>
  <si>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</si>
  <si>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</si>
  <si>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</si>
  <si>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</si>
  <si>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</si>
  <si>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</si>
  <si>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</si>
  <si>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</si>
  <si>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</si>
  <si>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</si>
  <si>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</si>
  <si>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</si>
  <si>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</si>
  <si>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</si>
  <si>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</si>
  <si>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</si>
  <si>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</si>
  <si>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</si>
  <si>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</si>
  <si>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</si>
  <si>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</si>
  <si>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</si>
  <si>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</si>
  <si>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</si>
  <si>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</si>
  <si>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</si>
  <si>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</si>
  <si>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</si>
  <si>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</si>
  <si>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</si>
  <si>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</si>
  <si>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</si>
  <si>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</si>
  <si>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</si>
  <si>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</si>
  <si>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</si>
  <si>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</si>
  <si>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</si>
  <si>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</si>
  <si>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</si>
  <si>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</si>
  <si>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</si>
  <si>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</si>
  <si>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</si>
  <si>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</si>
  <si>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</si>
  <si>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</si>
  <si>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</si>
  <si>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</si>
  <si>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</si>
  <si>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</si>
  <si>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</si>
  <si>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</si>
  <si>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</si>
  <si>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</si>
  <si>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</si>
  <si>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</si>
  <si>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</si>
  <si>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</si>
  <si>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</si>
  <si>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</si>
  <si>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</si>
  <si>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</si>
  <si>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</si>
  <si>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</si>
  <si>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</si>
  <si>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</si>
  <si>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</si>
  <si>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</si>
  <si>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</si>
  <si>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</si>
  <si>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</si>
  <si>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</si>
  <si>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</si>
  <si>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</si>
  <si>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</si>
  <si>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</si>
  <si>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</si>
  <si>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</si>
  <si>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</si>
  <si>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</si>
  <si>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</si>
  <si>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</si>
  <si>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</si>
  <si>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</si>
  <si>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</si>
  <si>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</si>
  <si>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</si>
  <si>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</si>
  <si>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</si>
  <si>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</si>
  <si>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</si>
  <si>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</si>
  <si>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</si>
  <si>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</si>
  <si>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</si>
  <si>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</si>
  <si>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</si>
  <si>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</si>
  <si>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</si>
  <si>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</si>
  <si>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</si>
  <si>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</si>
  <si>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</si>
  <si>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</si>
  <si>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</si>
  <si>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</si>
  <si>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</si>
  <si>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</si>
  <si>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</si>
  <si>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</si>
  <si>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</si>
  <si>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</si>
  <si>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</si>
  <si>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</si>
  <si>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</si>
  <si>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</si>
  <si>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</si>
  <si>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</si>
  <si>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</si>
  <si>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</si>
  <si>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</si>
  <si>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</si>
  <si>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</si>
  <si>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</si>
  <si>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</si>
  <si>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</si>
  <si>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</si>
  <si>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</si>
  <si>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</si>
  <si>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</si>
  <si>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</si>
  <si>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</si>
  <si>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</si>
  <si>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</si>
  <si>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</si>
  <si>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</si>
  <si>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</si>
  <si>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</si>
  <si>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</si>
  <si>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</si>
  <si>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</si>
  <si>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</si>
  <si>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</si>
  <si>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</si>
  <si>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</si>
  <si>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</si>
  <si>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</si>
  <si>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</si>
  <si>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</si>
  <si>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</si>
  <si>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</si>
  <si>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</si>
  <si>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</si>
  <si>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</si>
  <si>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</si>
  <si>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</si>
  <si>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</si>
  <si>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</si>
  <si>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</si>
  <si>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</si>
  <si>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</si>
  <si>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</si>
  <si>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</si>
  <si>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</si>
  <si>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</si>
  <si>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</si>
  <si>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</si>
  <si>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</si>
  <si>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</si>
  <si>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</si>
  <si>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</si>
  <si>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</si>
  <si>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</si>
  <si>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</si>
  <si>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</si>
  <si>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</si>
  <si>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</si>
  <si>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</si>
  <si>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</si>
  <si>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</si>
  <si>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</si>
  <si>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</si>
  <si>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</si>
  <si>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</si>
  <si>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</si>
  <si>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</si>
  <si>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</si>
  <si>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</si>
  <si>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</si>
  <si>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</si>
  <si>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</si>
  <si>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</si>
  <si>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</si>
  <si>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</si>
  <si>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</si>
  <si>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</si>
  <si>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</si>
  <si>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</si>
  <si>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</si>
  <si>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</si>
  <si>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</si>
  <si>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</si>
  <si>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</si>
  <si>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</si>
  <si>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</si>
  <si>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</si>
  <si>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</si>
  <si>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</si>
  <si>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</si>
  <si>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</si>
  <si>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</si>
  <si>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</si>
  <si>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</si>
  <si>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</si>
  <si>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</si>
  <si>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</si>
  <si>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</si>
  <si>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</si>
  <si>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</si>
  <si>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</si>
  <si>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</si>
  <si>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</si>
  <si>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</si>
  <si>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</si>
  <si>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</si>
  <si>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</si>
  <si>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</si>
  <si>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</si>
  <si>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</si>
  <si>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</si>
  <si>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</si>
  <si>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</si>
  <si>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</si>
  <si>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</si>
  <si>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</si>
  <si>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</si>
  <si>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</si>
  <si>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</si>
  <si>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</si>
  <si>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</si>
  <si>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</si>
  <si>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</si>
  <si>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</si>
  <si>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</si>
  <si>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</si>
  <si>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</si>
  <si>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</si>
  <si>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</si>
  <si>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</si>
  <si>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</si>
  <si>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</si>
  <si>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</si>
  <si>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</si>
  <si>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</si>
  <si>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</si>
  <si>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</si>
  <si>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</si>
  <si>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</si>
  <si>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</si>
  <si>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</si>
  <si>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</si>
  <si>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</si>
  <si>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</si>
  <si>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</si>
  <si>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</si>
  <si>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</si>
  <si>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</si>
  <si>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</si>
  <si>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</si>
  <si>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</si>
  <si>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</si>
  <si>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</si>
  <si>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</si>
  <si>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</si>
  <si>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</si>
  <si>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</si>
  <si>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</si>
  <si>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</si>
  <si>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</si>
  <si>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</si>
  <si>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</si>
  <si>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</si>
  <si>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</si>
  <si>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</si>
  <si>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</si>
  <si>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</si>
  <si>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</si>
  <si>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</si>
  <si>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</si>
  <si>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</si>
  <si>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</si>
  <si>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</si>
  <si>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</si>
  <si>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</si>
  <si>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</si>
  <si>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</si>
  <si>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</si>
  <si>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</si>
  <si>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</si>
  <si>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</si>
  <si>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</si>
  <si>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</si>
  <si>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</si>
  <si>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</si>
  <si>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</si>
  <si>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</si>
  <si>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</si>
  <si>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</si>
  <si>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</si>
  <si>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</si>
  <si>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</si>
  <si>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</si>
  <si>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</si>
  <si>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</si>
  <si>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</si>
  <si>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</si>
  <si>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</si>
  <si>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</si>
  <si>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</si>
  <si>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</si>
  <si>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</si>
  <si>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</si>
  <si>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</si>
  <si>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</si>
  <si>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</si>
  <si>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</si>
  <si>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</si>
  <si>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</si>
  <si>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</si>
  <si>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</si>
  <si>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</si>
  <si>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</si>
  <si>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</si>
  <si>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</si>
  <si>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</si>
  <si>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</si>
  <si>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</si>
  <si>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</si>
  <si>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</si>
  <si>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</si>
  <si>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</si>
  <si>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</si>
  <si>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</si>
  <si>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</si>
  <si>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</si>
  <si>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</si>
  <si>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</si>
  <si>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</si>
  <si>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</si>
  <si>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</si>
  <si>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</si>
  <si>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</si>
  <si>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</si>
  <si>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</si>
  <si>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</si>
  <si>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</si>
  <si>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</si>
  <si>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</si>
  <si>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</si>
  <si>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</si>
  <si>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</si>
  <si>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</si>
  <si>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</si>
  <si>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</si>
  <si>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</si>
  <si>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</si>
  <si>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</si>
  <si>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</si>
  <si>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</si>
  <si>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</si>
  <si>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</si>
  <si>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</si>
  <si>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</si>
  <si>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</si>
  <si>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</si>
  <si>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</si>
  <si>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</si>
  <si>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</si>
  <si>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</si>
  <si>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</si>
  <si>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</si>
  <si>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</si>
  <si>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</si>
  <si>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</si>
  <si>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</si>
  <si>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</si>
  <si>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</si>
  <si>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</si>
  <si>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</si>
  <si>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</si>
  <si>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</si>
  <si>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</si>
  <si>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</si>
  <si>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</si>
  <si>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</si>
  <si>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</si>
  <si>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</si>
  <si>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</si>
  <si>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</si>
  <si>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</si>
  <si>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</si>
  <si>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</si>
  <si>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</si>
  <si>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</si>
  <si>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</si>
  <si>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</si>
  <si>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</si>
  <si>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</si>
  <si>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</si>
  <si>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</si>
  <si>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</si>
  <si>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</si>
  <si>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</si>
  <si>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</si>
  <si>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</si>
  <si>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</si>
  <si>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</si>
  <si>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</si>
  <si>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</si>
  <si>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</si>
  <si>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</si>
  <si>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</si>
  <si>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</si>
  <si>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</si>
  <si>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</si>
  <si>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</si>
  <si>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</si>
  <si>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</si>
  <si>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</si>
  <si>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</si>
  <si>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</si>
  <si>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</si>
  <si>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</si>
  <si>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</si>
  <si>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</si>
  <si>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</si>
  <si>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</si>
  <si>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</si>
  <si>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</si>
  <si>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</si>
  <si>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</si>
  <si>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</si>
  <si>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</si>
  <si>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</si>
  <si>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</si>
  <si>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</si>
  <si>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</si>
  <si>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</si>
  <si>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</si>
  <si>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</si>
  <si>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</si>
  <si>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</si>
  <si>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</si>
  <si>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</si>
  <si>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</si>
  <si>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</si>
  <si>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</si>
  <si>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</si>
  <si>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</si>
  <si>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</si>
  <si>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</si>
  <si>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</si>
  <si>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</si>
  <si>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</si>
  <si>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</si>
  <si>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</si>
  <si>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</si>
  <si>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</si>
  <si>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</si>
  <si>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</si>
  <si>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</si>
  <si>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</si>
  <si>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</si>
  <si>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</si>
  <si>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</si>
  <si>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</si>
  <si>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</si>
  <si>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</si>
  <si>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</si>
  <si>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</si>
  <si>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</si>
  <si>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</si>
  <si>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</si>
  <si>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</si>
  <si>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</si>
  <si>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</si>
  <si>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</si>
  <si>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</si>
  <si>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</si>
  <si>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</si>
  <si>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</si>
  <si>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</si>
  <si>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</si>
  <si>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</si>
  <si>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</si>
  <si>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</si>
  <si>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</si>
  <si>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</si>
  <si>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</si>
  <si>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</si>
  <si>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</si>
  <si>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</si>
  <si>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</si>
  <si>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</si>
  <si>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</si>
  <si>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</si>
  <si>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</si>
  <si>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</si>
  <si>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</si>
  <si>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</si>
  <si>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</si>
  <si>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</si>
  <si>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</si>
  <si>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</si>
  <si>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</si>
  <si>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</si>
  <si>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</si>
  <si>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</si>
  <si>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</si>
  <si>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</si>
  <si>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</si>
  <si>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</si>
  <si>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</si>
  <si>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</si>
  <si>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</si>
  <si>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</si>
  <si>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</si>
  <si>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</si>
  <si>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</si>
  <si>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</si>
  <si>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</si>
  <si>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</si>
  <si>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</si>
  <si>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</si>
  <si>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</si>
  <si>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</si>
  <si>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</si>
  <si>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</si>
  <si>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</si>
  <si>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</si>
  <si>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</si>
  <si>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</si>
  <si>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</si>
  <si>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</si>
  <si>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</si>
  <si>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</si>
  <si>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</si>
  <si>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</si>
  <si>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</si>
  <si>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</si>
  <si>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</si>
  <si>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</si>
  <si>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</si>
  <si>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</si>
  <si>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</si>
  <si>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</si>
  <si>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</si>
  <si>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</si>
  <si>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</si>
  <si>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</si>
  <si>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</si>
  <si>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</si>
  <si>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</si>
  <si>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</si>
  <si>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</si>
  <si>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</si>
  <si>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</si>
  <si>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</si>
  <si>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</si>
  <si>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</si>
  <si>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</si>
  <si>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</si>
  <si>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</si>
  <si>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</si>
  <si>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</si>
  <si>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</si>
  <si>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</si>
  <si>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</si>
  <si>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</si>
  <si>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</si>
  <si>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</si>
  <si>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</si>
  <si>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</si>
  <si>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</si>
  <si>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</si>
  <si>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</si>
  <si>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</si>
  <si>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</si>
  <si>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</si>
  <si>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</si>
  <si>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</si>
  <si>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</si>
  <si>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</si>
  <si>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</si>
  <si>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</si>
  <si>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</si>
  <si>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</si>
  <si>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</si>
  <si>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</si>
  <si>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</si>
  <si>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</si>
  <si>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</si>
  <si>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</si>
  <si>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</si>
  <si>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</si>
  <si>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</si>
  <si>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</si>
  <si>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</si>
  <si>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</si>
  <si>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</si>
  <si>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</si>
  <si>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</si>
  <si>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</si>
  <si>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</si>
  <si>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</si>
  <si>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</si>
  <si>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</si>
  <si>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</si>
  <si>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</si>
  <si>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</si>
  <si>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</si>
  <si>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</si>
  <si>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</si>
  <si>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</si>
  <si>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</si>
  <si>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</si>
  <si>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</si>
  <si>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</si>
  <si>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</si>
  <si>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</si>
  <si>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</si>
  <si>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</si>
  <si>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</si>
  <si>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</si>
  <si>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</si>
  <si>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</si>
  <si>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</si>
  <si>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</si>
  <si>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</si>
  <si>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</si>
  <si>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</si>
  <si>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</si>
  <si>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</si>
  <si>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</si>
  <si>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</si>
  <si>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</si>
  <si>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</si>
  <si>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</si>
  <si>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</si>
  <si>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</si>
  <si>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</si>
  <si>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</si>
  <si>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</si>
  <si>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</si>
  <si>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</si>
  <si>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</si>
  <si>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</si>
  <si>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</si>
  <si>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</si>
  <si>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</si>
  <si>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</si>
  <si>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</si>
  <si>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</si>
  <si>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</si>
  <si>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</si>
  <si>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</si>
  <si>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</si>
  <si>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</si>
  <si>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</si>
  <si>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</si>
  <si>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</si>
  <si>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</si>
  <si>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</si>
  <si>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</si>
  <si>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</si>
  <si>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</si>
  <si>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</si>
  <si>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</si>
  <si>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</si>
  <si>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</si>
  <si>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</si>
  <si>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</si>
  <si>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</si>
  <si>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</si>
  <si>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</si>
  <si>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</si>
  <si>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</si>
  <si>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</si>
  <si>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</si>
  <si>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</si>
  <si>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</si>
  <si>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</si>
  <si>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</si>
  <si>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</si>
  <si>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</si>
  <si>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</si>
  <si>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</si>
  <si>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</si>
  <si>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</si>
  <si>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</si>
  <si>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</si>
  <si>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</si>
  <si>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</si>
  <si>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</si>
  <si>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</si>
  <si>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</si>
  <si>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</si>
  <si>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</si>
  <si>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</si>
  <si>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</si>
  <si>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</si>
  <si>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</si>
  <si>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</si>
  <si>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</si>
  <si>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</si>
  <si>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</si>
  <si>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</si>
  <si>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</si>
  <si>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</si>
  <si>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</si>
  <si>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</si>
  <si>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</si>
  <si>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</si>
  <si>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</si>
  <si>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</si>
  <si>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</si>
  <si>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</si>
  <si>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</si>
  <si>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</si>
  <si>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</si>
  <si>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</si>
  <si>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</si>
  <si>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</si>
  <si>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</si>
  <si>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</si>
  <si>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</si>
  <si>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</si>
  <si>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</si>
  <si>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</si>
  <si>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</si>
  <si>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</si>
  <si>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</si>
  <si>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</si>
  <si>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</si>
  <si>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</si>
  <si>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</si>
  <si>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</si>
  <si>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</si>
  <si>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</si>
  <si>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</si>
  <si>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</si>
  <si>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</si>
  <si>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</si>
  <si>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</si>
  <si>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</si>
  <si>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</si>
  <si>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</si>
  <si>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</si>
  <si>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</si>
  <si>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</si>
  <si>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</si>
  <si>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</si>
  <si>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</si>
  <si>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</si>
  <si>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</si>
  <si>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</si>
  <si>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</si>
  <si>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</si>
  <si>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</si>
  <si>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</si>
  <si>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</si>
  <si>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</si>
  <si>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</si>
  <si>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</si>
  <si>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</si>
  <si>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</si>
  <si>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</si>
  <si>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</si>
  <si>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</si>
  <si>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</si>
  <si>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</si>
  <si>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</si>
  <si>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</si>
  <si>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</si>
  <si>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</si>
  <si>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</si>
  <si>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</si>
  <si>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</si>
  <si>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</si>
  <si>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</si>
  <si>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</si>
  <si>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</si>
  <si>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</si>
  <si>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</si>
  <si>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</si>
  <si>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</si>
  <si>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</si>
  <si>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</si>
  <si>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</si>
  <si>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</si>
  <si>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</si>
  <si>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</si>
  <si>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</si>
  <si>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</si>
  <si>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</si>
  <si>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</si>
  <si>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</si>
  <si>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</si>
  <si>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</si>
  <si>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</si>
  <si>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</si>
  <si>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</si>
  <si>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</si>
  <si>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</si>
  <si>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</si>
  <si>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</si>
  <si>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</si>
  <si>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</si>
  <si>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</si>
  <si>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</si>
  <si>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</si>
  <si>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</si>
  <si>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</si>
  <si>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</si>
  <si>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</si>
  <si>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</si>
  <si>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</si>
  <si>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</si>
  <si>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</si>
  <si>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</si>
  <si>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</si>
  <si>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</si>
  <si>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</si>
  <si>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</si>
  <si>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</si>
  <si>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</si>
  <si>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</si>
  <si>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</si>
  <si>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</si>
  <si>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</si>
  <si>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</si>
  <si>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</si>
  <si>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</si>
  <si>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</si>
  <si>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</si>
  <si>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</si>
  <si>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</si>
  <si>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</si>
  <si>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</si>
  <si>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</si>
  <si>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</si>
  <si>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</si>
  <si>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</si>
  <si>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</si>
  <si>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</si>
  <si>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</si>
  <si>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</si>
  <si>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</si>
  <si>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</si>
  <si>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</si>
  <si>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</si>
  <si>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</si>
  <si>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</si>
  <si>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</si>
  <si>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</si>
  <si>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</si>
  <si>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</si>
  <si>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</si>
  <si>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</si>
  <si>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</si>
  <si>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</si>
  <si>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</si>
  <si>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</si>
  <si>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</si>
  <si>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</si>
  <si>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</si>
  <si>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</si>
  <si>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</si>
  <si>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</si>
  <si>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</si>
  <si>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</si>
  <si>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</si>
  <si>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</si>
  <si>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</si>
  <si>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</si>
  <si>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</si>
  <si>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</si>
  <si>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</si>
  <si>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</si>
  <si>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</si>
  <si>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</si>
  <si>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</si>
  <si>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</si>
  <si>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</si>
  <si>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</si>
  <si>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</si>
  <si>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</si>
  <si>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</si>
  <si>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</si>
  <si>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</si>
  <si>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</si>
  <si>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</si>
  <si>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</si>
  <si>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</si>
  <si>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</si>
  <si>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</si>
  <si>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</si>
  <si>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</si>
  <si>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</si>
  <si>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</si>
  <si>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</si>
  <si>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</si>
  <si>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</si>
  <si>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</si>
  <si>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</si>
  <si>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</si>
  <si>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</si>
  <si>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</si>
  <si>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</si>
  <si>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</si>
  <si>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</si>
  <si>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</si>
  <si>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</si>
  <si>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</si>
  <si>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</si>
  <si>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</si>
  <si>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</si>
  <si>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</si>
  <si>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</si>
  <si>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</si>
  <si>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</si>
  <si>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</si>
  <si>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</si>
  <si>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</si>
  <si>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</si>
  <si>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</si>
  <si>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</si>
  <si>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</si>
  <si>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</si>
  <si>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</si>
  <si>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</si>
  <si>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</si>
  <si>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</si>
  <si>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</si>
  <si>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</si>
  <si>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</si>
  <si>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</si>
  <si>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</si>
  <si>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</si>
  <si>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</si>
  <si>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</si>
  <si>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</si>
  <si>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</si>
  <si>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</si>
  <si>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</si>
  <si>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</si>
  <si>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</si>
  <si>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</si>
  <si>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</si>
  <si>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</si>
  <si>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</si>
  <si>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</si>
  <si>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</si>
  <si>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</si>
  <si>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</si>
  <si>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</si>
  <si>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</si>
  <si>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</si>
  <si>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</si>
  <si>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</si>
  <si>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</si>
  <si>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</si>
  <si>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</si>
  <si>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</si>
  <si>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</si>
  <si>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</si>
  <si>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</si>
  <si>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</si>
  <si>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</si>
  <si>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</si>
  <si>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</si>
  <si>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</si>
  <si>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</si>
  <si>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</si>
  <si>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</si>
  <si>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</si>
  <si>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</si>
  <si>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</si>
  <si>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</si>
  <si>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</si>
  <si>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</si>
  <si>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</si>
  <si>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</si>
  <si>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</si>
  <si>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</si>
  <si>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</si>
  <si>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</si>
  <si>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</si>
  <si>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</si>
  <si>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</si>
  <si>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</si>
  <si>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</si>
  <si>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</si>
  <si>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</si>
  <si>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</si>
  <si>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</si>
  <si>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</si>
  <si>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</si>
  <si>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</si>
  <si>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</si>
  <si>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</si>
  <si>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</si>
  <si>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</si>
  <si>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</si>
  <si>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</si>
  <si>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</si>
  <si>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</si>
  <si>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</si>
  <si>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</si>
  <si>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</si>
  <si>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</si>
  <si>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</si>
  <si>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</si>
  <si>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</si>
  <si>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</si>
  <si>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</si>
  <si>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</si>
  <si>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</si>
  <si>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</si>
  <si>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</si>
  <si>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</si>
  <si>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</si>
  <si>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</si>
  <si>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</si>
  <si>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</si>
  <si>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</si>
  <si>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</si>
  <si>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</si>
  <si>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</si>
  <si>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</si>
  <si>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</si>
  <si>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</si>
  <si>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</si>
  <si>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</si>
  <si>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</si>
  <si>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</si>
  <si>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</si>
  <si>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</si>
  <si>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</si>
  <si>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</si>
  <si>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</si>
  <si>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</si>
  <si>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</si>
  <si>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</si>
  <si>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</si>
  <si>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</si>
  <si>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</si>
  <si>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</si>
  <si>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</si>
  <si>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</si>
  <si>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</si>
  <si>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</si>
  <si>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</si>
  <si>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</si>
  <si>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</si>
  <si>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</si>
  <si>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</si>
  <si>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</si>
  <si>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</si>
  <si>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</si>
  <si>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</si>
  <si>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</si>
  <si>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</si>
  <si>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</si>
  <si>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</si>
  <si>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</si>
  <si>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</si>
  <si>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</si>
  <si>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</si>
  <si>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</si>
  <si>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</si>
  <si>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</si>
  <si>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</si>
  <si>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</si>
  <si>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</si>
  <si>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</si>
  <si>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</si>
  <si>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</si>
  <si>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</si>
  <si>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</si>
  <si>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</si>
  <si>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</si>
  <si>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</si>
  <si>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</si>
  <si>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</si>
  <si>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</si>
  <si>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</si>
  <si>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</si>
  <si>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</si>
  <si>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</si>
  <si>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</si>
  <si>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</si>
  <si>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</si>
  <si>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</si>
  <si>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</si>
  <si>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</si>
  <si>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</si>
  <si>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</si>
  <si>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</si>
  <si>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</si>
  <si>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</si>
  <si>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</si>
  <si>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</si>
  <si>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</si>
  <si>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</si>
  <si>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</si>
  <si>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</si>
  <si>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</si>
  <si>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</si>
  <si>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</si>
  <si>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</si>
  <si>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</si>
  <si>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</si>
  <si>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</si>
  <si>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</si>
  <si>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</si>
  <si>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</si>
  <si>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</si>
  <si>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</si>
  <si>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</si>
  <si>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</si>
  <si>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</si>
  <si>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</si>
  <si>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</si>
  <si>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</si>
  <si>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</si>
  <si>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</si>
  <si>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</si>
  <si>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</si>
  <si>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</si>
  <si>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</si>
  <si>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</si>
  <si>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</si>
  <si>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</si>
  <si>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</si>
  <si>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</si>
  <si>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</si>
  <si>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</si>
  <si>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</si>
  <si>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</si>
  <si>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</si>
  <si>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</si>
  <si>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</si>
  <si>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</si>
  <si>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</si>
  <si>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</si>
  <si>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</si>
  <si>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</si>
  <si>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</si>
  <si>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</si>
  <si>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</si>
  <si>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</si>
  <si>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</si>
  <si>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</si>
  <si>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</si>
  <si>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</si>
  <si>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</si>
  <si>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</si>
  <si>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</si>
  <si>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</si>
  <si>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</si>
  <si>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</si>
  <si>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</si>
  <si>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</si>
  <si>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</si>
  <si>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</si>
  <si>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</si>
  <si>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</si>
  <si>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</si>
  <si>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</si>
  <si>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</si>
  <si>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</si>
  <si>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</si>
  <si>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</si>
  <si>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</si>
  <si>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</si>
  <si>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</si>
  <si>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</si>
  <si>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</si>
  <si>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</si>
  <si>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</si>
  <si>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</si>
  <si>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</si>
  <si>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</si>
  <si>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</si>
  <si>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</si>
  <si>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</si>
  <si>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</si>
  <si>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</si>
  <si>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</si>
  <si>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</si>
  <si>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</si>
  <si>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</si>
  <si>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</si>
  <si>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</si>
  <si>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</si>
  <si>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</si>
  <si>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</si>
  <si>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</si>
  <si>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</si>
  <si>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</si>
  <si>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</si>
  <si>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</si>
  <si>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</si>
  <si>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</si>
  <si>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</si>
  <si>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</si>
  <si>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</si>
  <si>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</si>
  <si>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</si>
  <si>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</si>
  <si>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</si>
  <si>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</si>
  <si>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</si>
  <si>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</si>
  <si>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</si>
  <si>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</si>
  <si>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</si>
  <si>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</si>
  <si>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</si>
  <si>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</si>
  <si>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</si>
  <si>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</si>
  <si>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</si>
  <si>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</si>
  <si>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</si>
  <si>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</si>
  <si>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</si>
  <si>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</si>
  <si>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</si>
  <si>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</si>
  <si>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</si>
  <si>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</si>
  <si>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</si>
  <si>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</si>
  <si>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</si>
  <si>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</si>
  <si>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</si>
  <si>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</si>
  <si>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</si>
  <si>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</si>
  <si>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</si>
  <si>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</si>
  <si>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</si>
  <si>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</si>
  <si>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</si>
  <si>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</si>
  <si>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</si>
  <si>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</si>
  <si>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</si>
  <si>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</si>
  <si>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</si>
  <si>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</si>
  <si>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</si>
  <si>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</si>
  <si>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</si>
  <si>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</si>
  <si>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</si>
  <si>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</si>
  <si>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</si>
  <si>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</si>
  <si>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</si>
  <si>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</si>
  <si>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</si>
  <si>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</si>
  <si>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</si>
  <si>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</si>
  <si>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</si>
  <si>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</si>
  <si>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</si>
  <si>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</si>
  <si>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</si>
  <si>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</si>
  <si>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</si>
  <si>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</si>
  <si>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</si>
  <si>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</si>
  <si>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</si>
  <si>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</si>
  <si>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</si>
  <si>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</si>
  <si>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</si>
  <si>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</si>
  <si>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</si>
  <si>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</si>
  <si>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</si>
  <si>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</si>
  <si>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</si>
  <si>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</si>
  <si>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</si>
  <si>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</si>
  <si>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</si>
  <si>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</si>
  <si>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</si>
  <si>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</si>
  <si>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</si>
  <si>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</si>
  <si>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</si>
  <si>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</si>
  <si>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</si>
  <si>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</si>
  <si>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</si>
  <si>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</si>
  <si>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</si>
  <si>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</si>
  <si>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</si>
  <si>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</si>
  <si>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</si>
  <si>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</si>
  <si>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</si>
  <si>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</si>
  <si>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</si>
  <si>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</si>
  <si>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</si>
  <si>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</si>
  <si>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</si>
  <si>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</si>
  <si>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</si>
  <si>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</si>
  <si>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</si>
  <si>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</si>
  <si>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</si>
  <si>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</si>
  <si>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</si>
  <si>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</si>
  <si>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</si>
  <si>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</si>
  <si>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</si>
  <si>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</si>
  <si>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</si>
  <si>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</si>
  <si>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</si>
  <si>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</si>
  <si>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</si>
  <si>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</si>
  <si>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</si>
  <si>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</si>
  <si>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</si>
  <si>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</si>
  <si>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</si>
  <si>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</si>
  <si>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</si>
  <si>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</si>
  <si>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</si>
  <si>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</si>
  <si>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</si>
  <si>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</si>
  <si>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</si>
  <si>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</si>
  <si>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</si>
  <si>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</si>
  <si>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</si>
  <si>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</si>
  <si>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</si>
  <si>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</si>
  <si>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</si>
  <si>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</si>
  <si>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</si>
  <si>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</si>
  <si>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</si>
  <si>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</si>
  <si>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</si>
  <si>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</si>
  <si>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</si>
  <si>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</si>
  <si>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</si>
  <si>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</si>
  <si>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</si>
  <si>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</si>
  <si>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</si>
  <si>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</si>
  <si>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</si>
  <si>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</si>
  <si>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</si>
  <si>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</si>
  <si>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</si>
  <si>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</si>
  <si>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</si>
  <si>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</si>
  <si>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</si>
  <si>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</si>
  <si>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</si>
  <si>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</si>
  <si>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</si>
  <si>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</si>
  <si>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</si>
  <si>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</si>
  <si>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</si>
  <si>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</si>
  <si>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</si>
  <si>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</si>
  <si>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</si>
  <si>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</si>
  <si>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</si>
  <si>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</si>
  <si>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</si>
  <si>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</si>
  <si>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</si>
  <si>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</si>
  <si>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</si>
  <si>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</si>
  <si>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</si>
  <si>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</si>
  <si>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</si>
  <si>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</si>
  <si>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</si>
  <si>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</si>
  <si>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</si>
  <si>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</si>
  <si>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</si>
  <si>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</si>
  <si>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</si>
  <si>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</si>
  <si>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</si>
  <si>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</si>
  <si>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</si>
  <si>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</si>
  <si>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</si>
  <si>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</si>
  <si>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</si>
  <si>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</si>
  <si>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</si>
  <si>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</si>
  <si>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</si>
  <si>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</si>
  <si>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</si>
  <si>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</si>
  <si>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</si>
  <si>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</si>
  <si>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</si>
  <si>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</si>
  <si>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</si>
  <si>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</si>
  <si>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</si>
  <si>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</si>
  <si>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</si>
  <si>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</si>
  <si>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</si>
  <si>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</si>
  <si>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</si>
  <si>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</si>
  <si>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</si>
  <si>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</si>
  <si>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</si>
  <si>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</si>
  <si>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</si>
  <si>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</si>
  <si>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</si>
  <si>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</si>
  <si>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</si>
  <si>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</si>
  <si>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</si>
  <si>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</si>
  <si>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</si>
  <si>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</si>
  <si>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</si>
  <si>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</si>
  <si>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</si>
  <si>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</si>
  <si>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</si>
  <si>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</si>
  <si>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</si>
  <si>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</si>
  <si>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</si>
  <si>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</si>
  <si>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</si>
  <si>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</si>
  <si>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</si>
  <si>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</si>
  <si>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</si>
  <si>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</si>
  <si>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</si>
  <si>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</si>
  <si>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</si>
  <si>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</si>
  <si>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</si>
  <si>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</si>
  <si>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</si>
  <si>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</si>
  <si>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</si>
  <si>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</si>
  <si>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</si>
  <si>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</si>
  <si>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</si>
  <si>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</si>
  <si>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</si>
  <si>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</si>
  <si>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</si>
  <si>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</si>
  <si>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</si>
  <si>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</si>
  <si>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</si>
  <si>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</si>
  <si>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</si>
  <si>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</si>
  <si>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</si>
  <si>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</si>
  <si>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</si>
  <si>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</si>
  <si>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</si>
  <si>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</si>
  <si>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</si>
  <si>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</si>
  <si>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</si>
  <si>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</si>
  <si>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</si>
  <si>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</si>
  <si>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</si>
  <si>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</si>
  <si>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</si>
  <si>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</si>
  <si>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</si>
  <si>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</si>
  <si>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</si>
  <si>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</si>
  <si>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</si>
  <si>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</si>
  <si>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</si>
  <si>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</si>
  <si>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</si>
  <si>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</si>
  <si>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</si>
  <si>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</si>
  <si>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</si>
  <si>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</si>
  <si>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</si>
  <si>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</si>
  <si>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</si>
  <si>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</si>
  <si>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</si>
  <si>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</si>
  <si>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</si>
  <si>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</si>
  <si>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</si>
  <si>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</si>
  <si>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</si>
  <si>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</si>
  <si>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</si>
  <si>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</si>
  <si>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</si>
  <si>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</si>
  <si>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</si>
  <si>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</si>
  <si>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</si>
  <si>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</si>
  <si>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</si>
  <si>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</si>
  <si>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</si>
  <si>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</si>
  <si>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</si>
  <si>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</si>
  <si>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</si>
  <si>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</si>
  <si>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</si>
  <si>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</si>
  <si>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</si>
  <si>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</si>
  <si>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</si>
  <si>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</si>
  <si>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</si>
  <si>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</si>
  <si>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</si>
  <si>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</si>
  <si>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</si>
  <si>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</si>
  <si>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</si>
  <si>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</si>
  <si>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</si>
  <si>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</si>
  <si>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</si>
  <si>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</si>
  <si>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</si>
  <si>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</si>
  <si>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</si>
  <si>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</si>
  <si>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</si>
  <si>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</si>
  <si>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</si>
  <si>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</si>
  <si>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</si>
  <si>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</si>
  <si>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</si>
  <si>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</si>
  <si>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</si>
  <si>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</si>
  <si>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</si>
  <si>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</si>
  <si>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</si>
  <si>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</si>
  <si>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</si>
  <si>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</si>
  <si>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</si>
  <si>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</si>
  <si>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</si>
  <si>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</si>
  <si>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</si>
  <si>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</si>
  <si>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</si>
  <si>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</si>
  <si>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</si>
  <si>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</si>
  <si>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</si>
  <si>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</si>
  <si>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</si>
  <si>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</si>
  <si>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</si>
  <si>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</si>
  <si>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</si>
  <si>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</si>
  <si>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</si>
  <si>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</si>
  <si>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</si>
  <si>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</si>
  <si>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</si>
  <si>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</si>
  <si>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</si>
  <si>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</si>
  <si>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</si>
  <si>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</si>
  <si>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</si>
  <si>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</si>
  <si>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</si>
  <si>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</si>
  <si>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</si>
  <si>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</si>
  <si>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</si>
  <si>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</si>
  <si>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</si>
  <si>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</si>
  <si>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</si>
  <si>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</si>
  <si>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</si>
  <si>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</si>
  <si>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</si>
  <si>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</si>
  <si>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</si>
  <si>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</si>
  <si>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</si>
  <si>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</si>
  <si>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</si>
  <si>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</si>
  <si>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</si>
  <si>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</si>
  <si>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</si>
  <si>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</si>
  <si>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</si>
  <si>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</si>
  <si>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</si>
  <si>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</si>
  <si>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</si>
  <si>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</si>
  <si>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</si>
  <si>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</si>
  <si>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</si>
  <si>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</si>
  <si>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</si>
  <si>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</si>
  <si>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</si>
  <si>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</si>
  <si>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</si>
  <si>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</si>
  <si>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</si>
  <si>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</si>
  <si>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</si>
  <si>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</si>
  <si>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</si>
  <si>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</si>
  <si>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</si>
  <si>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</si>
  <si>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</si>
  <si>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</si>
  <si>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</si>
  <si>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</si>
  <si>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</si>
  <si>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</si>
  <si>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</si>
  <si>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</si>
  <si>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</si>
  <si>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</si>
  <si>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</si>
  <si>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</si>
  <si>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</si>
  <si>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</si>
  <si>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</si>
  <si>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</si>
  <si>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</si>
  <si>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</si>
  <si>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</si>
  <si>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</si>
  <si>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</si>
  <si>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</si>
  <si>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</si>
  <si>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</si>
  <si>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</si>
  <si>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</si>
  <si>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</si>
  <si>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</si>
  <si>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</si>
  <si>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</si>
  <si>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</si>
  <si>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</si>
  <si>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</si>
  <si>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</si>
  <si>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</si>
  <si>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</si>
  <si>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</si>
  <si>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</si>
  <si>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</si>
  <si>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</si>
  <si>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</si>
  <si>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</si>
  <si>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</si>
  <si>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</si>
  <si>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</si>
  <si>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</si>
  <si>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</si>
  <si>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</si>
  <si>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</si>
  <si>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</si>
  <si>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</si>
  <si>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</si>
  <si>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</si>
  <si>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</si>
  <si>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</si>
  <si>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</si>
  <si>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</si>
  <si>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</si>
  <si>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</si>
  <si>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</si>
  <si>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</si>
  <si>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</si>
  <si>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</si>
  <si>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</si>
  <si>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</si>
  <si>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</si>
  <si>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</si>
  <si>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</si>
  <si>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</si>
  <si>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</si>
  <si>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</si>
  <si>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</si>
  <si>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</si>
  <si>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</si>
  <si>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</si>
  <si>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</si>
  <si>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</si>
  <si>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</si>
  <si>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</si>
  <si>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</si>
  <si>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</si>
  <si>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</si>
  <si>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</si>
  <si>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</si>
  <si>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</si>
  <si>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</si>
  <si>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</si>
  <si>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</si>
  <si>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</si>
  <si>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</si>
  <si>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</si>
  <si>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</si>
  <si>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</si>
  <si>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</si>
  <si>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</si>
  <si>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</si>
  <si>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</si>
  <si>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</si>
  <si>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</si>
  <si>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</si>
  <si>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</si>
  <si>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</si>
  <si>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</si>
  <si>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</si>
  <si>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</si>
  <si>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</si>
  <si>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</si>
  <si>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</si>
  <si>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</si>
  <si>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</si>
  <si>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</si>
  <si>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</si>
  <si>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</si>
  <si>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</si>
  <si>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</si>
  <si>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</si>
  <si>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</si>
  <si>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</si>
  <si>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</si>
  <si>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</si>
  <si>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</si>
  <si>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</si>
  <si>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</si>
  <si>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</si>
  <si>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</si>
  <si>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</si>
  <si>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</si>
  <si>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</si>
  <si>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</si>
  <si>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</si>
  <si>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</si>
  <si>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</si>
  <si>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</si>
  <si>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</si>
  <si>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</si>
  <si>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</si>
  <si>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</si>
  <si>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</si>
  <si>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</si>
  <si>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</si>
  <si>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</si>
  <si>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</si>
  <si>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</si>
  <si>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</si>
  <si>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</si>
  <si>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</si>
  <si>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</si>
  <si>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</si>
  <si>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</si>
  <si>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</si>
  <si>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</si>
  <si>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</si>
  <si>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</si>
  <si>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</si>
  <si>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</si>
  <si>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</si>
  <si>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</si>
  <si>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</si>
  <si>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</si>
  <si>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</si>
  <si>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</si>
  <si>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</si>
  <si>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</si>
  <si>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</si>
  <si>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</si>
  <si>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</si>
  <si>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</si>
  <si>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</si>
  <si>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</si>
  <si>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</si>
  <si>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</si>
  <si>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</si>
  <si>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</si>
  <si>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</si>
  <si>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</si>
  <si>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</si>
  <si>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</si>
  <si>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</si>
  <si>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</si>
  <si>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</si>
  <si>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</si>
  <si>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</si>
  <si>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</si>
  <si>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</si>
  <si>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</si>
  <si>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</si>
  <si>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</si>
  <si>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</si>
  <si>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</si>
  <si>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</si>
  <si>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</si>
  <si>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</si>
  <si>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</si>
  <si>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</si>
  <si>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</si>
  <si>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</si>
  <si>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</si>
  <si>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</si>
  <si>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</si>
  <si>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</si>
  <si>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</si>
  <si>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</si>
  <si>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</si>
  <si>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</si>
  <si>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</si>
  <si>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</si>
  <si>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</si>
  <si>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</si>
  <si>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</si>
  <si>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</si>
  <si>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</si>
  <si>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</si>
  <si>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</si>
  <si>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</si>
  <si>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</si>
  <si>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</si>
  <si>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</si>
  <si>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</si>
  <si>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</si>
  <si>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</si>
  <si>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</si>
  <si>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</si>
  <si>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</si>
  <si>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</si>
  <si>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</si>
  <si>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</si>
  <si>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</si>
  <si>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</si>
  <si>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</si>
  <si>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</si>
  <si>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</si>
  <si>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</si>
  <si>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</si>
  <si>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</si>
  <si>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</si>
  <si>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</si>
  <si>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</si>
  <si>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</si>
  <si>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</si>
  <si>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</si>
  <si>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</si>
  <si>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</si>
  <si>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</si>
  <si>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</si>
  <si>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</si>
  <si>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</si>
  <si>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</si>
  <si>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</si>
  <si>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</si>
  <si>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</si>
  <si>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</si>
  <si>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</si>
  <si>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</si>
  <si>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</si>
  <si>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</si>
  <si>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</si>
  <si>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</si>
  <si>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</si>
  <si>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</si>
  <si>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</si>
  <si>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</si>
  <si>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</si>
  <si>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</si>
  <si>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</si>
  <si>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</si>
  <si>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</si>
  <si>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</si>
  <si>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</si>
  <si>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</si>
  <si>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</si>
  <si>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</si>
  <si>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</si>
  <si>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</si>
  <si>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</si>
  <si>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</si>
  <si>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</si>
  <si>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</si>
  <si>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</si>
  <si>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</si>
  <si>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</si>
  <si>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</si>
  <si>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</si>
  <si>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</si>
  <si>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</si>
  <si>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</si>
  <si>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</si>
  <si>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</si>
  <si>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</si>
  <si>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</si>
  <si>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</si>
  <si>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</si>
  <si>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</si>
  <si>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</si>
  <si>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</si>
  <si>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</si>
  <si>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</si>
  <si>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</si>
  <si>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</si>
  <si>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</si>
  <si>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</si>
  <si>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</si>
  <si>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</si>
  <si>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</si>
  <si>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</si>
  <si>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</si>
  <si>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</si>
  <si>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</si>
  <si>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</si>
  <si>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</si>
  <si>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</si>
  <si>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</si>
  <si>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</si>
  <si>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</si>
  <si>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</si>
  <si>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</si>
  <si>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</si>
  <si>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</si>
  <si>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</si>
  <si>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</si>
  <si>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</si>
  <si>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</si>
  <si>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</si>
  <si>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</si>
  <si>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</si>
  <si>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</si>
  <si>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</si>
  <si>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</si>
  <si>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</si>
  <si>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</si>
  <si>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</si>
  <si>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</si>
  <si>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</si>
  <si>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</si>
  <si>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</si>
  <si>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</si>
  <si>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</si>
  <si>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</si>
  <si>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</si>
  <si>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</si>
  <si>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</si>
  <si>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</si>
  <si>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</si>
  <si>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</si>
  <si>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</si>
  <si>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</si>
  <si>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</si>
  <si>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</si>
  <si>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</si>
  <si>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</si>
  <si>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</si>
  <si>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</si>
  <si>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</si>
  <si>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</si>
  <si>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</si>
  <si>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</si>
  <si>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</si>
  <si>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</si>
  <si>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</si>
  <si>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</si>
  <si>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</si>
  <si>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</si>
  <si>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</si>
  <si>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</si>
  <si>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</si>
  <si>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</si>
  <si>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</si>
  <si>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</si>
  <si>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</si>
  <si>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</si>
  <si>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</si>
  <si>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</si>
  <si>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</si>
  <si>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</si>
  <si>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</si>
  <si>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</si>
  <si>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</si>
  <si>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</si>
  <si>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</si>
  <si>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</si>
  <si>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</si>
  <si>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</si>
  <si>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</si>
  <si>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</si>
  <si>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</si>
  <si>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</si>
  <si>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</si>
  <si>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</si>
  <si>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</si>
  <si>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</si>
  <si>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</si>
  <si>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</si>
  <si>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</si>
  <si>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</si>
  <si>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</si>
  <si>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</si>
  <si>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</si>
  <si>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</si>
  <si>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</si>
  <si>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</si>
  <si>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</si>
  <si>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</si>
  <si>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</si>
  <si>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</si>
  <si>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</si>
  <si>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</si>
  <si>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</si>
  <si>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</si>
  <si>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</si>
  <si>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</si>
  <si>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</si>
  <si>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</si>
  <si>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</si>
  <si>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</si>
  <si>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</si>
  <si>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</si>
  <si>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</si>
  <si>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</si>
  <si>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</si>
  <si>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</si>
  <si>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</si>
  <si>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</si>
  <si>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</si>
  <si>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</si>
  <si>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</si>
  <si>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</si>
  <si>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</si>
  <si>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</si>
  <si>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</si>
  <si>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</si>
  <si>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</si>
  <si>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</si>
  <si>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</si>
  <si>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</si>
  <si>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</si>
  <si>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</si>
  <si>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</si>
  <si>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</si>
  <si>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</si>
  <si>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</si>
  <si>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</si>
  <si>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</si>
  <si>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</si>
  <si>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</si>
  <si>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</si>
  <si>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</si>
  <si>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</si>
  <si>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</si>
  <si>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</si>
  <si>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</si>
  <si>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</si>
  <si>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</si>
  <si>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</si>
  <si>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</si>
  <si>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</si>
  <si>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</si>
  <si>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</si>
  <si>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</si>
  <si>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</si>
  <si>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</si>
  <si>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</si>
  <si>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</si>
  <si>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</si>
  <si>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</si>
  <si>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</si>
  <si>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</si>
  <si>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</si>
  <si>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</si>
  <si>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</si>
  <si>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</si>
  <si>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</si>
  <si>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</si>
  <si>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</si>
  <si>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</si>
  <si>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</si>
  <si>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</si>
  <si>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</si>
  <si>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</si>
  <si>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</si>
  <si>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</si>
  <si>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</si>
  <si>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</si>
  <si>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</si>
  <si>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</si>
  <si>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</si>
  <si>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</si>
  <si>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</si>
  <si>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</si>
  <si>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</si>
  <si>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</si>
  <si>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</si>
  <si>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</si>
  <si>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</si>
  <si>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</si>
  <si>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</si>
  <si>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</si>
  <si>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</si>
  <si>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</si>
  <si>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</si>
  <si>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</si>
  <si>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</si>
  <si>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</si>
  <si>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</si>
  <si>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</si>
  <si>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</si>
  <si>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</si>
  <si>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</si>
  <si>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</si>
  <si>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</si>
  <si>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</si>
  <si>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</si>
  <si>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</si>
  <si>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</si>
  <si>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</si>
  <si>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</si>
  <si>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</si>
  <si>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</si>
  <si>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</si>
  <si>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</si>
  <si>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</si>
  <si>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</si>
  <si>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</si>
  <si>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</si>
  <si>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</si>
  <si>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</si>
  <si>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</si>
  <si>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</si>
  <si>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</si>
  <si>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</si>
  <si>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</si>
  <si>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</si>
  <si>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</si>
  <si>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</si>
  <si>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</si>
  <si>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</si>
  <si>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</si>
  <si>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</si>
  <si>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</si>
  <si>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</si>
  <si>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</si>
  <si>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</si>
  <si>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</si>
  <si>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</si>
  <si>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</si>
  <si>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</si>
  <si>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</si>
  <si>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</si>
  <si>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</si>
  <si>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</si>
  <si>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</si>
  <si>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</si>
  <si>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</si>
  <si>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</si>
  <si>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</si>
  <si>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</si>
  <si>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</si>
  <si>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</si>
  <si>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</si>
  <si>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</si>
  <si>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</si>
  <si>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</si>
  <si>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</si>
  <si>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</si>
  <si>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</si>
  <si>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</si>
  <si>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</si>
  <si>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</si>
  <si>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</si>
  <si>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</si>
  <si>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</si>
  <si>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</si>
  <si>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</si>
  <si>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</si>
  <si>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</si>
  <si>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</si>
  <si>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</si>
  <si>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</si>
  <si>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</si>
  <si>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</si>
  <si>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</si>
  <si>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</si>
  <si>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</si>
  <si>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</si>
  <si>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</si>
  <si>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</si>
  <si>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</si>
  <si>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</si>
  <si>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</si>
  <si>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</si>
  <si>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</si>
  <si>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</si>
  <si>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</si>
  <si>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</si>
  <si>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</si>
  <si>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</si>
  <si>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</si>
  <si>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</si>
  <si>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</si>
  <si>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</si>
  <si>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</si>
  <si>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</si>
  <si>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</si>
  <si>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</si>
  <si>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</si>
  <si>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</si>
  <si>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</si>
  <si>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</si>
  <si>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</si>
  <si>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</si>
  <si>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</si>
  <si>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</si>
  <si>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</si>
  <si>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</si>
  <si>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</si>
  <si>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</si>
  <si>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</si>
  <si>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</si>
  <si>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</si>
  <si>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</si>
  <si>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</si>
  <si>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</si>
  <si>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</si>
  <si>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</si>
  <si>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</si>
  <si>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</si>
  <si>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</si>
  <si>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</si>
  <si>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</si>
  <si>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</si>
  <si>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</si>
  <si>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</si>
  <si>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</si>
  <si>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</si>
  <si>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</si>
  <si>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</si>
  <si>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</si>
  <si>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</si>
  <si>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</si>
  <si>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</si>
  <si>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</si>
  <si>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</si>
  <si>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</si>
  <si>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</si>
  <si>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</si>
  <si>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</si>
  <si>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</si>
  <si>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</si>
  <si>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</si>
  <si>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</si>
  <si>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</si>
  <si>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</si>
  <si>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</si>
  <si>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</si>
  <si>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</si>
  <si>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</si>
  <si>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</si>
  <si>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</si>
  <si>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</si>
  <si>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</si>
  <si>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</si>
  <si>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</si>
  <si>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</si>
  <si>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</si>
  <si>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</si>
  <si>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</si>
  <si>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</si>
  <si>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</si>
  <si>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</si>
  <si>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</si>
  <si>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</si>
  <si>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</si>
  <si>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</si>
  <si>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</si>
  <si>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</si>
  <si>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</si>
  <si>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</si>
  <si>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</si>
  <si>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</si>
  <si>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</si>
  <si>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</si>
  <si>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</si>
  <si>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</si>
  <si>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</si>
  <si>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</si>
  <si>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</si>
  <si>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</si>
  <si>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</si>
  <si>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</si>
  <si>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</si>
  <si>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</si>
  <si>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</si>
  <si>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</si>
  <si>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</si>
  <si>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</si>
  <si>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</si>
  <si>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</si>
  <si>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</si>
  <si>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</si>
  <si>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</si>
  <si>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</si>
  <si>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</si>
  <si>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</si>
  <si>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</si>
  <si>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</si>
  <si>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</si>
  <si>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</si>
  <si>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</si>
  <si>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</si>
  <si>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</si>
  <si>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</si>
  <si>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</si>
  <si>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</si>
  <si>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</si>
  <si>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</si>
  <si>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</si>
  <si>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</si>
  <si>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</si>
  <si>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</si>
  <si>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</si>
  <si>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</si>
  <si>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</si>
  <si>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</si>
  <si>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</si>
  <si>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</si>
  <si>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</si>
  <si>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</si>
  <si>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</si>
  <si>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</si>
  <si>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</si>
  <si>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</si>
  <si>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</si>
  <si>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</si>
  <si>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</si>
  <si>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</si>
  <si>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</si>
  <si>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</si>
  <si>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</si>
  <si>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</si>
  <si>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</si>
  <si>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</si>
  <si>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</si>
  <si>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</si>
  <si>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</si>
  <si>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</si>
  <si>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</si>
  <si>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</si>
  <si>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</si>
  <si>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</si>
  <si>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</si>
  <si>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</si>
  <si>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</si>
  <si>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</si>
  <si>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</si>
  <si>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</si>
  <si>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</si>
  <si>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</si>
  <si>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</si>
  <si>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</si>
  <si>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</si>
  <si>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</si>
  <si>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</si>
  <si>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</si>
  <si>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</si>
  <si>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</si>
  <si>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</si>
  <si>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</si>
  <si>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</si>
  <si>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</si>
  <si>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</si>
  <si>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</si>
  <si>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</si>
  <si>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</si>
  <si>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</si>
  <si>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</si>
  <si>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</si>
  <si>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</si>
  <si>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</si>
  <si>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</si>
  <si>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</si>
  <si>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</si>
  <si>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</si>
  <si>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</si>
  <si>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</si>
  <si>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</si>
  <si>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</si>
  <si>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</si>
  <si>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</si>
  <si>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</si>
  <si>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</si>
  <si>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</si>
  <si>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</si>
  <si>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</si>
  <si>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</si>
  <si>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</si>
  <si>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</si>
  <si>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</si>
  <si>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</si>
  <si>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</si>
  <si>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</si>
  <si>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</si>
  <si>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</si>
  <si>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</si>
  <si>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</si>
  <si>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</si>
  <si>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</si>
  <si>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</si>
  <si>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</si>
  <si>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</si>
  <si>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</si>
  <si>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</si>
  <si>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</si>
  <si>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</si>
  <si>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</si>
  <si>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</si>
  <si>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</si>
  <si>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</si>
  <si>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</si>
  <si>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</si>
  <si>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</si>
  <si>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</si>
  <si>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</si>
  <si>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</si>
  <si>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</si>
  <si>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</si>
  <si>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</si>
  <si>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</si>
  <si>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</si>
  <si>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</si>
  <si>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</si>
  <si>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</si>
  <si>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</si>
  <si>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</si>
  <si>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</si>
  <si>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</si>
  <si>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</si>
  <si>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</si>
  <si>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</si>
  <si>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</si>
  <si>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</si>
  <si>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</si>
  <si>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</si>
  <si>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</si>
  <si>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</si>
  <si>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</si>
  <si>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</si>
  <si>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</si>
  <si>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</si>
  <si>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</si>
  <si>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</si>
  <si>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</si>
  <si>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</si>
  <si>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</si>
  <si>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</si>
  <si>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</si>
  <si>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</si>
  <si>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</si>
  <si>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</si>
  <si>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</si>
  <si>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</si>
  <si>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</si>
  <si>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</si>
  <si>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</si>
  <si>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</si>
  <si>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</si>
  <si>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</si>
  <si>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</si>
  <si>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</si>
  <si>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</si>
  <si>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</si>
  <si>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</si>
  <si>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</si>
  <si>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</si>
  <si>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</si>
  <si>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</si>
  <si>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</si>
  <si>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</si>
  <si>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</si>
  <si>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</si>
  <si>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</si>
  <si>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</si>
  <si>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</si>
  <si>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</si>
  <si>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</si>
  <si>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</si>
  <si>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</si>
  <si>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</si>
  <si>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</si>
  <si>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</si>
  <si>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</si>
  <si>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</si>
  <si>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</si>
  <si>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</si>
  <si>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</si>
  <si>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</si>
  <si>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</si>
  <si>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</si>
  <si>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</si>
  <si>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</si>
  <si>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</si>
  <si>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</si>
  <si>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</si>
  <si>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</si>
  <si>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</si>
  <si>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</si>
  <si>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</si>
  <si>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</si>
  <si>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</si>
  <si>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</si>
  <si>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</si>
  <si>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</si>
  <si>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</si>
  <si>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</si>
  <si>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</si>
  <si>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</si>
  <si>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</si>
  <si>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</si>
  <si>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</si>
  <si>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</si>
  <si>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</si>
  <si>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</si>
  <si>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</si>
  <si>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</si>
  <si>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</si>
  <si>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</si>
  <si>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</si>
  <si>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</si>
  <si>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</si>
  <si>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</si>
  <si>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</si>
  <si>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</si>
  <si>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</si>
  <si>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</si>
  <si>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</si>
  <si>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</si>
  <si>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</si>
  <si>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</si>
  <si>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</si>
  <si>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</si>
  <si>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</si>
  <si>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</si>
  <si>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</si>
  <si>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</si>
  <si>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</si>
  <si>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</si>
  <si>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</si>
  <si>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</si>
  <si>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</si>
  <si>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</si>
  <si>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</si>
  <si>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</si>
  <si>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</si>
  <si>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</si>
  <si>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</si>
  <si>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</si>
  <si>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</si>
  <si>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</si>
  <si>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</si>
  <si>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</si>
  <si>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</si>
  <si>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</si>
  <si>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</si>
  <si>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</si>
  <si>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</si>
  <si>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</si>
  <si>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</si>
  <si>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</si>
  <si>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</si>
  <si>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</si>
  <si>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</si>
  <si>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</si>
  <si>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</si>
  <si>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</si>
  <si>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</si>
  <si>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</si>
  <si>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</si>
  <si>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</si>
  <si>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</si>
  <si>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</si>
  <si>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</si>
  <si>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</si>
  <si>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</si>
  <si>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</si>
  <si>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</si>
  <si>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</si>
  <si>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</si>
  <si>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</si>
  <si>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</si>
  <si>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</si>
  <si>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</si>
  <si>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</si>
  <si>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</si>
  <si>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</si>
  <si>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</si>
  <si>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</si>
  <si>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</si>
  <si>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</si>
  <si>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</si>
  <si>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</si>
  <si>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</si>
  <si>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</si>
  <si>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</si>
  <si>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</si>
  <si>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</si>
  <si>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</si>
  <si>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</si>
  <si>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</si>
  <si>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</si>
  <si>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</si>
  <si>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</si>
  <si>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</si>
  <si>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</si>
  <si>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</si>
  <si>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</si>
  <si>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</si>
  <si>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</si>
  <si>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</si>
  <si>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</si>
  <si>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</si>
  <si>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</si>
  <si>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</si>
  <si>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</si>
  <si>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</si>
  <si>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</si>
  <si>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</si>
  <si>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</si>
  <si>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</si>
  <si>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</si>
  <si>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</si>
  <si>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</si>
  <si>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</si>
  <si>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</si>
  <si>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</si>
  <si>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</si>
  <si>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</si>
  <si>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</si>
  <si>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</si>
  <si>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</si>
  <si>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</si>
  <si>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</si>
  <si>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</si>
  <si>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</si>
  <si>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</si>
  <si>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</si>
  <si>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</si>
  <si>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</si>
  <si>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</si>
  <si>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</si>
  <si>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</si>
  <si>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</si>
  <si>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</si>
  <si>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</si>
  <si>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</si>
  <si>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</si>
  <si>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</si>
  <si>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</si>
  <si>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</si>
  <si>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</si>
  <si>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</si>
  <si>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</si>
  <si>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</si>
  <si>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</si>
  <si>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</si>
  <si>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</si>
  <si>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</si>
  <si>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</si>
  <si>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</si>
  <si>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</si>
  <si>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</si>
  <si>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</si>
  <si>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</si>
  <si>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</si>
  <si>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</si>
  <si>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</si>
  <si>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</si>
  <si>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</si>
  <si>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</si>
  <si>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</si>
  <si>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</si>
  <si>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</si>
  <si>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</si>
  <si>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</si>
  <si>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</si>
  <si>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</si>
  <si>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</si>
  <si>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</si>
  <si>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</si>
  <si>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</si>
  <si>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</si>
  <si>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</si>
  <si>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</si>
  <si>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</si>
  <si>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</si>
  <si>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</si>
  <si>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</si>
  <si>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</si>
  <si>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</si>
  <si>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</si>
  <si>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</si>
  <si>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</si>
  <si>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</si>
  <si>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</si>
  <si>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</si>
  <si>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</si>
  <si>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</si>
  <si>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</si>
  <si>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</si>
  <si>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</si>
  <si>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</si>
  <si>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</si>
  <si>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</si>
  <si>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</si>
  <si>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</si>
  <si>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</si>
  <si>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</si>
  <si>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</si>
  <si>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</si>
  <si>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</si>
  <si>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</si>
  <si>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</si>
  <si>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</si>
  <si>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</si>
  <si>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</si>
  <si>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</si>
  <si>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</si>
  <si>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</si>
  <si>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</si>
  <si>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</si>
  <si>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</si>
  <si>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</si>
  <si>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</si>
  <si>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</si>
  <si>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</si>
  <si>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</si>
  <si>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</si>
  <si>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</si>
  <si>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</si>
  <si>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</si>
  <si>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</si>
  <si>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</si>
  <si>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</si>
  <si>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</si>
  <si>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</si>
  <si>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</si>
  <si>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</si>
  <si>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</si>
  <si>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</si>
  <si>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</si>
  <si>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</si>
  <si>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</si>
  <si>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</si>
  <si>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</si>
  <si>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</si>
  <si>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</si>
  <si>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</si>
  <si>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</si>
  <si>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</si>
  <si>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</si>
  <si>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</si>
  <si>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</si>
  <si>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</si>
  <si>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</si>
  <si>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</si>
  <si>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</si>
  <si>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</si>
  <si>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</si>
  <si>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</si>
  <si>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</si>
  <si>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</si>
  <si>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</si>
  <si>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</si>
  <si>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</si>
  <si>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</si>
  <si>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</si>
  <si>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</si>
  <si>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</si>
  <si>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</si>
  <si>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</si>
  <si>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</si>
  <si>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</si>
  <si>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</si>
  <si>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</si>
  <si>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</si>
  <si>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</si>
  <si>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</si>
  <si>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</si>
  <si>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</si>
  <si>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</si>
  <si>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</si>
  <si>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</si>
  <si>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</si>
  <si>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</si>
  <si>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</si>
  <si>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</si>
  <si>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</si>
  <si>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</si>
  <si>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</si>
  <si>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</si>
  <si>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</si>
  <si>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</si>
  <si>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</si>
  <si>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</si>
  <si>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</si>
  <si>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</si>
  <si>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</si>
  <si>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</si>
  <si>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</si>
  <si>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</si>
  <si>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</si>
  <si>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</si>
  <si>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</si>
  <si>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</si>
  <si>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</si>
  <si>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</si>
  <si>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</si>
  <si>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</si>
  <si>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</si>
  <si>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</si>
  <si>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</si>
  <si>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</si>
  <si>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</si>
  <si>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</si>
  <si>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</si>
  <si>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</si>
  <si>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</si>
  <si>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</si>
  <si>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</si>
  <si>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</si>
  <si>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</si>
  <si>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</si>
  <si>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</si>
  <si>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</si>
  <si>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</si>
  <si>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</si>
  <si>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</si>
  <si>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</si>
  <si>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</si>
  <si>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</si>
  <si>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</si>
  <si>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</si>
  <si>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</si>
  <si>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</si>
  <si>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</si>
  <si>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</si>
  <si>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</si>
  <si>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</si>
  <si>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</si>
  <si>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</si>
  <si>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</si>
  <si>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</si>
  <si>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</si>
  <si>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</si>
  <si>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</si>
  <si>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</si>
  <si>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</si>
  <si>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</si>
  <si>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</si>
  <si>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</si>
  <si>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</si>
  <si>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</si>
  <si>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</si>
  <si>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</si>
  <si>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</si>
  <si>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</si>
  <si>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</si>
  <si>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</si>
  <si>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</si>
  <si>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</si>
  <si>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</si>
  <si>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</si>
  <si>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</si>
  <si>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</si>
  <si>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</si>
  <si>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</si>
  <si>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</si>
  <si>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</si>
  <si>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</si>
  <si>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</si>
  <si>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</si>
  <si>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</si>
  <si>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</si>
  <si>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</si>
  <si>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</si>
  <si>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</si>
  <si>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</si>
  <si>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</si>
  <si>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</si>
  <si>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</si>
  <si>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</si>
  <si>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</si>
  <si>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</si>
  <si>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</si>
  <si>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</si>
  <si>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</si>
  <si>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</si>
  <si>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</si>
  <si>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</si>
  <si>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</si>
  <si>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</si>
  <si>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</si>
  <si>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</si>
  <si>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</si>
  <si>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</si>
  <si>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</si>
  <si>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</si>
  <si>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</si>
  <si>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</si>
  <si>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</si>
  <si>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</si>
  <si>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</si>
  <si>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</si>
  <si>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</si>
  <si>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</si>
  <si>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</si>
  <si>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</si>
  <si>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</si>
  <si>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</si>
  <si>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</si>
  <si>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</si>
  <si>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</si>
  <si>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</si>
  <si>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</si>
  <si>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</si>
  <si>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</si>
  <si>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</si>
  <si>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</si>
  <si>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</si>
  <si>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</si>
  <si>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</si>
  <si>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</si>
  <si>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</si>
  <si>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</si>
  <si>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</si>
  <si>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</si>
  <si>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</si>
  <si>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</si>
  <si>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</si>
  <si>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</si>
  <si>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</si>
  <si>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</si>
  <si>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</si>
  <si>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</si>
  <si>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</si>
  <si>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</si>
  <si>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</si>
  <si>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</si>
  <si>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</si>
  <si>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</si>
  <si>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</si>
  <si>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</si>
  <si>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</si>
  <si>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</si>
  <si>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</si>
  <si>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</si>
  <si>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</si>
  <si>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</si>
  <si>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</si>
  <si>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</si>
  <si>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</si>
  <si>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</si>
  <si>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</si>
  <si>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</si>
  <si>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</si>
  <si>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</si>
  <si>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</si>
  <si>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</si>
  <si>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</si>
  <si>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</si>
  <si>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</si>
  <si>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</si>
  <si>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</si>
  <si>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</si>
  <si>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</si>
  <si>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</si>
  <si>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</si>
  <si>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</si>
  <si>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</si>
  <si>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</si>
  <si>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</si>
  <si>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</si>
  <si>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</si>
  <si>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</si>
  <si>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</si>
  <si>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</si>
  <si>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</si>
  <si>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</si>
  <si>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</si>
  <si>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</si>
  <si>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</si>
  <si>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</si>
  <si>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</si>
  <si>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</si>
  <si>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</si>
  <si>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</si>
  <si>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</si>
  <si>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</si>
  <si>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</si>
  <si>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</si>
  <si>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</si>
  <si>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</si>
  <si>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</si>
  <si>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</si>
  <si>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</si>
  <si>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</si>
  <si>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</si>
  <si>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</si>
  <si>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</si>
  <si>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</si>
  <si>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</si>
  <si>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</si>
  <si>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</si>
  <si>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</si>
  <si>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</si>
  <si>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</si>
  <si>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</si>
  <si>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</si>
  <si>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</si>
  <si>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</si>
  <si>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</si>
  <si>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</si>
  <si>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</si>
  <si>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</si>
  <si>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</si>
  <si>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</si>
  <si>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</si>
  <si>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</si>
  <si>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</si>
  <si>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</si>
  <si>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</si>
  <si>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</si>
  <si>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</si>
  <si>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</si>
  <si>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</si>
  <si>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</si>
  <si>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</si>
  <si>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</si>
  <si>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</si>
  <si>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</si>
  <si>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</si>
  <si>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</si>
  <si>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</si>
  <si>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</si>
  <si>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</si>
  <si>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</si>
  <si>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</si>
  <si>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</si>
  <si>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</si>
  <si>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</si>
  <si>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</si>
  <si>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</si>
  <si>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</si>
  <si>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</si>
  <si>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</si>
  <si>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</si>
  <si>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</si>
  <si>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</si>
  <si>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</si>
  <si>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</si>
  <si>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</si>
  <si>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</si>
  <si>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</si>
  <si>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</si>
  <si>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</si>
  <si>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</si>
  <si>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</si>
  <si>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</si>
  <si>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</si>
  <si>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</si>
  <si>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</si>
  <si>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</si>
  <si>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</si>
  <si>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</si>
  <si>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</si>
  <si>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</si>
  <si>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</si>
  <si>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</si>
  <si>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</si>
  <si>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</si>
  <si>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</si>
  <si>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</si>
  <si>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</si>
  <si>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</si>
  <si>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</si>
  <si>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</si>
  <si>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</si>
  <si>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</si>
  <si>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</si>
  <si>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</si>
  <si>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</si>
  <si>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</si>
  <si>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</si>
  <si>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</si>
  <si>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</si>
  <si>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</si>
  <si>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</si>
  <si>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</si>
  <si>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</si>
  <si>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</si>
  <si>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</si>
  <si>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</si>
  <si>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</si>
  <si>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</si>
  <si>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</si>
  <si>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</si>
  <si>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</si>
  <si>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</si>
  <si>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</si>
  <si>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</si>
  <si>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</si>
  <si>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</si>
  <si>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</si>
  <si>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</si>
  <si>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</si>
  <si>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</si>
  <si>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</si>
  <si>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</si>
  <si>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</si>
  <si>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</si>
  <si>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</si>
  <si>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</si>
  <si>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</si>
  <si>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</si>
  <si>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</si>
  <si>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</si>
  <si>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</si>
  <si>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</si>
  <si>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</si>
  <si>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</si>
  <si>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</si>
  <si>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</si>
  <si>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</si>
  <si>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</si>
  <si>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</si>
  <si>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</si>
  <si>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</si>
  <si>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</si>
  <si>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</si>
  <si>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</si>
  <si>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</si>
  <si>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</si>
  <si>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</si>
  <si>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</si>
  <si>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</si>
  <si>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</si>
  <si>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</si>
  <si>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</si>
  <si>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</si>
  <si>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</si>
  <si>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</si>
  <si>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</si>
  <si>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</si>
  <si>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</si>
  <si>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</si>
  <si>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</si>
  <si>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</si>
  <si>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</si>
  <si>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</si>
  <si>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</si>
  <si>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</si>
  <si>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</si>
  <si>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</si>
  <si>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</si>
  <si>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</si>
  <si>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</si>
  <si>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</si>
  <si>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</si>
  <si>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</si>
  <si>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</si>
  <si>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</si>
  <si>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</si>
  <si>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</si>
  <si>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</si>
  <si>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</si>
  <si>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</si>
  <si>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</si>
  <si>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</si>
  <si>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</si>
  <si>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</si>
  <si>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</si>
  <si>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</si>
  <si>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</si>
  <si>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</si>
  <si>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</si>
  <si>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</si>
  <si>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</si>
  <si>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</si>
  <si>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</si>
  <si>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</si>
  <si>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</si>
  <si>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</si>
  <si>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</si>
  <si>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</si>
  <si>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</si>
  <si>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</si>
  <si>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</si>
  <si>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</si>
  <si>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</si>
  <si>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</si>
  <si>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</si>
  <si>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</si>
  <si>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</si>
  <si>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</si>
  <si>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</si>
  <si>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</si>
  <si>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</si>
  <si>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</si>
  <si>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</si>
  <si>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</si>
  <si>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</si>
  <si>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</si>
  <si>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</si>
  <si>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</si>
  <si>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</si>
  <si>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</si>
  <si>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</si>
  <si>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</si>
  <si>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</si>
  <si>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</si>
  <si>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</si>
  <si>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</si>
  <si>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</si>
  <si>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</si>
  <si>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</si>
  <si>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</si>
  <si>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</si>
  <si>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</si>
  <si>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</si>
  <si>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</si>
  <si>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</si>
  <si>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</si>
  <si>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</si>
  <si>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</si>
  <si>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</si>
  <si>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</si>
  <si>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</si>
  <si>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</si>
  <si>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</si>
  <si>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</si>
  <si>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</si>
  <si>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</si>
  <si>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</si>
  <si>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</si>
  <si>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</si>
  <si>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</si>
  <si>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</si>
  <si>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</si>
  <si>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</si>
  <si>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</si>
  <si>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</si>
  <si>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</si>
  <si>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</si>
  <si>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</si>
  <si>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</si>
  <si>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</si>
  <si>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</si>
  <si>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</si>
  <si>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</si>
  <si>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</si>
  <si>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</si>
  <si>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</si>
  <si>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</si>
  <si>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</si>
  <si>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</si>
  <si>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</si>
  <si>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</si>
  <si>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</si>
  <si>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</si>
  <si>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</si>
  <si>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</si>
  <si>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</si>
  <si>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</si>
  <si>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</si>
  <si>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</si>
  <si>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</si>
  <si>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</si>
  <si>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</si>
  <si>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</si>
  <si>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</si>
  <si>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</si>
  <si>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</si>
  <si>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</si>
  <si>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</si>
  <si>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</si>
  <si>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</si>
  <si>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</si>
  <si>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</si>
  <si>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</si>
  <si>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</si>
  <si>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</si>
  <si>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</si>
  <si>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</si>
  <si>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</si>
  <si>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</si>
  <si>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</si>
  <si>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</si>
  <si>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</si>
  <si>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</si>
  <si>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</si>
  <si>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</si>
  <si>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</si>
  <si>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</si>
  <si>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</si>
  <si>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</si>
  <si>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</si>
  <si>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</si>
  <si>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</si>
  <si>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</si>
  <si>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</si>
  <si>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</si>
  <si>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</si>
  <si>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</si>
  <si>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</si>
  <si>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</si>
  <si>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</si>
  <si>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</si>
  <si>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</si>
  <si>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</si>
  <si>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</si>
  <si>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</si>
  <si>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</si>
  <si>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</si>
  <si>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</si>
  <si>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</si>
  <si>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</si>
  <si>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</si>
  <si>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</si>
  <si>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</si>
  <si>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</si>
  <si>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</si>
  <si>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</si>
  <si>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</si>
  <si>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</si>
  <si>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</si>
  <si>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</si>
  <si>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</si>
  <si>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</si>
  <si>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</si>
  <si>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</si>
  <si>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</si>
  <si>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</si>
  <si>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</si>
  <si>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</si>
  <si>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</si>
  <si>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</si>
  <si>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</si>
  <si>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</si>
  <si>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</si>
  <si>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</si>
  <si>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</si>
  <si>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</si>
  <si>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</si>
  <si>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</si>
  <si>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</si>
  <si>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</si>
  <si>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</si>
  <si>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</si>
  <si>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</si>
  <si>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</si>
  <si>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</si>
  <si>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</si>
  <si>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</si>
  <si>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</si>
  <si>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</si>
  <si>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</si>
  <si>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</si>
  <si>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</si>
  <si>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</si>
  <si>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</si>
  <si>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</si>
  <si>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</si>
  <si>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</si>
  <si>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</si>
  <si>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</si>
  <si>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</si>
  <si>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</si>
  <si>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</si>
  <si>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</si>
  <si>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</si>
  <si>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</si>
  <si>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</si>
  <si>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</si>
  <si>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</si>
  <si>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</si>
  <si>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</si>
  <si>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</si>
  <si>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</si>
  <si>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</si>
  <si>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</si>
  <si>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</si>
  <si>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</si>
  <si>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</si>
  <si>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</si>
  <si>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</si>
  <si>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</si>
  <si>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</si>
  <si>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</si>
  <si>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</si>
  <si>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</si>
  <si>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</si>
  <si>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</si>
  <si>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</si>
  <si>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</si>
  <si>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</si>
  <si>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</si>
  <si>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</si>
  <si>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</si>
  <si>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</si>
  <si>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</si>
  <si>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</si>
  <si>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</si>
  <si>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</si>
  <si>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</si>
  <si>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</si>
  <si>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</si>
  <si>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</si>
  <si>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</si>
  <si>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</si>
  <si>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</si>
  <si>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</si>
  <si>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</si>
  <si>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</si>
  <si>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</si>
  <si>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</si>
  <si>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</si>
  <si>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</si>
  <si>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</si>
  <si>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</si>
  <si>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</si>
  <si>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</si>
  <si>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</si>
  <si>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</si>
  <si>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</si>
  <si>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</si>
  <si>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</si>
  <si>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</si>
  <si>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</si>
  <si>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</si>
  <si>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</si>
  <si>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</si>
  <si>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</si>
  <si>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</si>
  <si>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</si>
  <si>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</si>
  <si>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</si>
  <si>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</si>
  <si>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</si>
  <si>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</si>
  <si>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</si>
  <si>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</si>
  <si>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</si>
  <si>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</si>
  <si>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</si>
  <si>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</si>
  <si>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</si>
  <si>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</si>
  <si>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</si>
  <si>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</si>
  <si>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</si>
  <si>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</si>
  <si>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</si>
  <si>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</si>
  <si>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</si>
  <si>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</si>
  <si>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</si>
  <si>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</si>
  <si>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</si>
  <si>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</si>
  <si>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</si>
  <si>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</si>
  <si>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</si>
  <si>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</si>
  <si>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</si>
  <si>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</si>
  <si>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</si>
  <si>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</si>
  <si>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</si>
  <si>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</si>
  <si>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</si>
  <si>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</si>
  <si>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</si>
  <si>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</si>
  <si>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</si>
  <si>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</si>
  <si>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</si>
  <si>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</si>
  <si>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</si>
  <si>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</si>
  <si>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</si>
  <si>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</si>
  <si>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</si>
  <si>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</si>
  <si>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</si>
  <si>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</si>
  <si>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</si>
  <si>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</si>
  <si>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</si>
  <si>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</si>
  <si>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</si>
  <si>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</si>
  <si>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</si>
  <si>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</si>
  <si>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</si>
  <si>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</si>
  <si>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</si>
  <si>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</si>
  <si>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</si>
  <si>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</si>
  <si>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</si>
  <si>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</si>
  <si>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</si>
  <si>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</si>
  <si>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</si>
  <si>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</si>
  <si>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</si>
  <si>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</si>
  <si>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</si>
  <si>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</si>
  <si>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</si>
  <si>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</si>
  <si>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</si>
  <si>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</si>
  <si>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</si>
  <si>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</si>
  <si>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</si>
  <si>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</si>
  <si>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</si>
  <si>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</si>
  <si>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</si>
  <si>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</si>
  <si>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</si>
  <si>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</si>
  <si>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</si>
  <si>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</si>
  <si>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</si>
  <si>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</si>
  <si>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</si>
  <si>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</si>
  <si>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</si>
  <si>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</si>
  <si>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</si>
  <si>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</si>
  <si>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</si>
  <si>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</si>
  <si>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</si>
  <si>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</si>
  <si>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</si>
  <si>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</si>
  <si>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</si>
  <si>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</si>
  <si>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</si>
  <si>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</si>
  <si>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</si>
  <si>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</si>
  <si>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</si>
  <si>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</si>
  <si>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</si>
  <si>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</si>
  <si>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</si>
  <si>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</si>
  <si>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</si>
  <si>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</si>
  <si>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</si>
  <si>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</si>
  <si>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</si>
  <si>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</si>
  <si>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</si>
  <si>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</si>
  <si>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</si>
  <si>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</si>
  <si>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</si>
  <si>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</si>
  <si>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</si>
  <si>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</si>
  <si>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</si>
  <si>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</si>
  <si>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</si>
  <si>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</si>
  <si>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</si>
  <si>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</si>
  <si>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</si>
  <si>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</si>
  <si>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</si>
  <si>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</si>
  <si>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</si>
  <si>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</si>
  <si>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</si>
  <si>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</si>
  <si>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</si>
  <si>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</si>
  <si>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</si>
  <si>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</si>
  <si>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</si>
  <si>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</si>
  <si>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</si>
  <si>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</si>
  <si>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</si>
  <si>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</si>
  <si>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</si>
  <si>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</si>
  <si>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</si>
  <si>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</si>
  <si>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</si>
  <si>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</si>
  <si>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</si>
  <si>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</si>
  <si>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</si>
  <si>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</si>
  <si>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</si>
  <si>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</si>
  <si>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</si>
  <si>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</si>
  <si>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</si>
  <si>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</si>
  <si>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</si>
  <si>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</si>
  <si>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</si>
  <si>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</si>
  <si>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</si>
  <si>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</si>
  <si>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</si>
  <si>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</si>
  <si>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</si>
  <si>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</si>
  <si>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</si>
  <si>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</si>
  <si>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</si>
  <si>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</si>
  <si>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</si>
  <si>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</si>
  <si>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</si>
  <si>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</si>
  <si>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</si>
  <si>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</si>
  <si>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</si>
  <si>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</si>
  <si>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</si>
  <si>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</si>
  <si>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</si>
  <si>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</si>
  <si>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</si>
  <si>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</si>
  <si>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</si>
  <si>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</si>
  <si>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</si>
  <si>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</si>
  <si>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</si>
  <si>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</si>
  <si>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</si>
  <si>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</si>
  <si>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</si>
  <si>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</si>
  <si>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</si>
  <si>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</si>
  <si>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</si>
  <si>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</si>
  <si>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</si>
  <si>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</si>
  <si>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</si>
  <si>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</si>
  <si>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</si>
  <si>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</si>
  <si>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</si>
  <si>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</si>
  <si>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</si>
  <si>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</si>
  <si>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</si>
  <si>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</si>
  <si>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</si>
  <si>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</si>
  <si>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</si>
  <si>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</si>
  <si>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</si>
  <si>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</si>
  <si>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</si>
  <si>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</si>
  <si>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</si>
  <si>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</si>
  <si>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</si>
  <si>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</si>
  <si>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</si>
  <si>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</si>
  <si>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</si>
  <si>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</si>
  <si>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</si>
  <si>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</si>
  <si>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</si>
  <si>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</si>
  <si>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</si>
  <si>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</si>
  <si>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</si>
  <si>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</si>
  <si>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</si>
  <si>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</si>
  <si>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</si>
  <si>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</si>
  <si>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</si>
  <si>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</si>
  <si>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</si>
  <si>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</si>
  <si>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</si>
  <si>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</si>
  <si>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</si>
  <si>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</si>
  <si>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</si>
  <si>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</si>
  <si>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</si>
  <si>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</si>
  <si>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</si>
  <si>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</si>
  <si>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</si>
  <si>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</si>
  <si>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</si>
  <si>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</si>
  <si>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</si>
  <si>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</si>
  <si>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</si>
  <si>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</si>
  <si>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</si>
  <si>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</si>
  <si>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</si>
  <si>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</si>
  <si>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</si>
  <si>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</si>
  <si>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</si>
  <si>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</si>
  <si>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</si>
  <si>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</si>
  <si>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</si>
  <si>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</si>
  <si>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</si>
  <si>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</si>
  <si>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</si>
  <si>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</si>
  <si>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</si>
  <si>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</si>
  <si>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</si>
  <si>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</si>
  <si>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</si>
  <si>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</si>
  <si>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</si>
  <si>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</si>
  <si>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</si>
  <si>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</si>
  <si>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</si>
  <si>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</si>
  <si>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</si>
  <si>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</si>
  <si>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</si>
  <si>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</si>
  <si>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</si>
  <si>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</si>
  <si>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</si>
  <si>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</si>
  <si>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</si>
  <si>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</si>
  <si>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</si>
  <si>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</si>
  <si>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</si>
  <si>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</si>
  <si>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</si>
  <si>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</si>
  <si>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</si>
  <si>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</si>
  <si>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</si>
  <si>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</si>
  <si>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</si>
  <si>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</si>
  <si>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</si>
  <si>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</si>
  <si>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</si>
  <si>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</si>
  <si>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</si>
  <si>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</si>
  <si>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</si>
  <si>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</si>
  <si>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</si>
  <si>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</si>
  <si>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</si>
  <si>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</si>
  <si>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</si>
  <si>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</si>
  <si>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</si>
  <si>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</si>
  <si>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</si>
  <si>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</si>
  <si>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</si>
  <si>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</si>
  <si>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</si>
  <si>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</si>
  <si>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</si>
  <si>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</si>
  <si>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</si>
  <si>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</si>
  <si>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</si>
  <si>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</si>
  <si>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</si>
  <si>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</si>
  <si>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</si>
  <si>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</si>
  <si>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</si>
  <si>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</si>
  <si>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</si>
  <si>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</si>
  <si>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</si>
  <si>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</si>
  <si>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</si>
  <si>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</si>
  <si>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</si>
  <si>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</si>
  <si>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</si>
  <si>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</si>
  <si>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</si>
  <si>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</si>
  <si>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</si>
  <si>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</si>
  <si>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</si>
  <si>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</si>
  <si>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</si>
  <si>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</si>
  <si>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</si>
  <si>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</si>
  <si>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</si>
  <si>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</si>
  <si>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</si>
  <si>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</si>
  <si>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</si>
  <si>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</si>
  <si>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</si>
  <si>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</si>
  <si>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</si>
  <si>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</si>
  <si>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</si>
  <si>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</si>
  <si>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</si>
  <si>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</si>
  <si>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</si>
  <si>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</si>
  <si>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</si>
  <si>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</si>
  <si>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</si>
  <si>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</si>
  <si>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</si>
  <si>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</si>
  <si>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</si>
  <si>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</si>
  <si>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</si>
  <si>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</si>
  <si>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</si>
  <si>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</si>
  <si>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</si>
  <si>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</si>
  <si>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</si>
  <si>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</si>
  <si>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</si>
  <si>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</si>
  <si>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</si>
  <si>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</si>
  <si>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</si>
  <si>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</si>
  <si>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</si>
  <si>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</si>
  <si>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</si>
  <si>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</si>
  <si>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</si>
  <si>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</si>
  <si>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</si>
  <si>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</si>
  <si>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</si>
  <si>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</si>
  <si>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</si>
  <si>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</si>
  <si>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</si>
  <si>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</si>
  <si>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</si>
  <si>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</si>
  <si>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</si>
  <si>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</si>
  <si>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</si>
  <si>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</si>
  <si>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</si>
  <si>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</si>
  <si>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</si>
  <si>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</si>
  <si>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</si>
  <si>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</si>
  <si>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</si>
  <si>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</si>
  <si>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</si>
  <si>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</si>
  <si>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</si>
  <si>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</si>
  <si>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</si>
  <si>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</si>
  <si>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</si>
  <si>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</si>
  <si>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</si>
  <si>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</si>
  <si>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</si>
  <si>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</si>
  <si>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</si>
  <si>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</si>
  <si>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</si>
  <si>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</si>
  <si>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</si>
  <si>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</si>
  <si>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</si>
  <si>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</si>
  <si>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</si>
  <si>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</si>
  <si>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</si>
  <si>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</si>
  <si>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</si>
  <si>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</si>
  <si>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</si>
  <si>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</si>
  <si>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</si>
  <si>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</si>
  <si>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</si>
  <si>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</si>
  <si>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</si>
  <si>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</si>
  <si>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</si>
  <si>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</si>
  <si>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</si>
  <si>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</si>
  <si>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</si>
  <si>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</si>
  <si>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</si>
  <si>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</si>
  <si>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</si>
  <si>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</si>
  <si>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</si>
  <si>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</si>
  <si>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</si>
  <si>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</si>
  <si>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</si>
  <si>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</si>
  <si>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</si>
  <si>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</si>
  <si>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</si>
  <si>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</si>
  <si>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</si>
  <si>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</si>
  <si>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</si>
  <si>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</si>
  <si>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</si>
  <si>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</si>
  <si>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</si>
  <si>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</si>
  <si>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</si>
  <si>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</si>
  <si>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</si>
  <si>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</si>
  <si>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</si>
  <si>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</si>
  <si>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</si>
  <si>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</si>
  <si>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</si>
  <si>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</si>
  <si>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</si>
  <si>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</si>
  <si>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</si>
  <si>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</si>
  <si>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</si>
  <si>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</si>
  <si>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</si>
  <si>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</si>
  <si>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</si>
  <si>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</si>
  <si>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</si>
  <si>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</si>
  <si>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</si>
  <si>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</si>
  <si>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</si>
  <si>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</si>
  <si>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</si>
  <si>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</si>
  <si>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</si>
  <si>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</si>
  <si>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</si>
  <si>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</si>
  <si>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</si>
  <si>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</si>
  <si>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</si>
  <si>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</si>
  <si>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</si>
  <si>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</si>
  <si>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</si>
  <si>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</si>
  <si>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</si>
  <si>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</si>
  <si>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</si>
  <si>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</si>
  <si>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</si>
  <si>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</si>
  <si>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</si>
  <si>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</si>
  <si>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</si>
  <si>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</si>
  <si>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</si>
  <si>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</si>
  <si>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</si>
  <si>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</si>
  <si>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</si>
  <si>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</si>
  <si>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</si>
  <si>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</si>
  <si>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</si>
  <si>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</si>
  <si>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</si>
  <si>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</si>
  <si>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</si>
  <si>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</si>
  <si>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</si>
  <si>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</si>
  <si>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</si>
  <si>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</si>
  <si>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</si>
  <si>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</si>
  <si>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</si>
  <si>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</si>
  <si>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</si>
  <si>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</si>
  <si>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</si>
  <si>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</si>
  <si>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</si>
  <si>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</si>
  <si>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</si>
  <si>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</si>
  <si>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</si>
  <si>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</si>
  <si>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</si>
  <si>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</si>
  <si>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</si>
  <si>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</si>
  <si>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</si>
  <si>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</si>
  <si>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</si>
  <si>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</si>
  <si>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</si>
  <si>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</si>
  <si>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</si>
  <si>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</si>
  <si>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</si>
  <si>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</si>
  <si>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</si>
  <si>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</si>
  <si>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</si>
  <si>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</si>
  <si>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</si>
  <si>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</si>
  <si>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</si>
  <si>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</si>
  <si>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</si>
  <si>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</si>
  <si>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</si>
  <si>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</si>
  <si>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</si>
  <si>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</si>
  <si>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</si>
  <si>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</si>
  <si>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</si>
  <si>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</si>
  <si>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</si>
  <si>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</si>
  <si>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</si>
  <si>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</si>
  <si>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</si>
  <si>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</si>
  <si>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</si>
  <si>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</si>
  <si>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</si>
  <si>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</si>
  <si>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</si>
  <si>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</si>
  <si>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</si>
  <si>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</si>
  <si>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</si>
  <si>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</si>
  <si>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</si>
  <si>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</si>
  <si>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</si>
  <si>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</si>
  <si>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</si>
  <si>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</si>
  <si>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</si>
  <si>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</si>
  <si>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</si>
  <si>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</si>
  <si>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</si>
  <si>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</si>
  <si>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</si>
  <si>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</si>
  <si>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</si>
  <si>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</si>
  <si>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</si>
  <si>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</si>
  <si>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</si>
  <si>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</si>
  <si>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</si>
  <si>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</si>
  <si>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</si>
  <si>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</si>
  <si>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</si>
  <si>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</si>
  <si>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</si>
  <si>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</si>
  <si>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</si>
  <si>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</si>
  <si>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</si>
  <si>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</si>
  <si>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</si>
  <si>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</si>
  <si>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</si>
  <si>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</si>
  <si>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</si>
  <si>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</si>
  <si>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</si>
  <si>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</si>
  <si>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</si>
  <si>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</si>
  <si>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</si>
  <si>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</si>
  <si>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</si>
  <si>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</si>
  <si>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</si>
  <si>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</si>
  <si>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</si>
  <si>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</si>
  <si>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</si>
  <si>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</si>
  <si>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</si>
  <si>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</si>
  <si>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</si>
  <si>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</si>
  <si>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</si>
  <si>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</si>
  <si>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</si>
  <si>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</si>
  <si>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</si>
  <si>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</si>
  <si>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</si>
  <si>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</si>
  <si>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</si>
  <si>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</si>
  <si>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</si>
  <si>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</si>
  <si>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</si>
  <si>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</si>
  <si>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</si>
  <si>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</si>
  <si>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</si>
  <si>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</si>
  <si>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</si>
  <si>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</si>
  <si>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</si>
  <si>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</si>
  <si>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</si>
  <si>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</si>
  <si>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</si>
  <si>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</si>
  <si>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</si>
  <si>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</si>
  <si>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</si>
  <si>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</si>
  <si>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</si>
  <si>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</si>
  <si>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</si>
  <si>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</si>
  <si>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</si>
  <si>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</si>
  <si>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</si>
  <si>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</si>
  <si>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</si>
  <si>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</si>
  <si>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</si>
  <si>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</si>
  <si>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</si>
  <si>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</si>
  <si>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</si>
  <si>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</si>
  <si>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</si>
  <si>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</si>
  <si>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</si>
  <si>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</si>
  <si>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</si>
  <si>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</si>
  <si>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</si>
  <si>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</si>
  <si>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</si>
  <si>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</si>
  <si>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</si>
  <si>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</si>
  <si>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</si>
  <si>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</si>
  <si>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</si>
  <si>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</si>
  <si>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</si>
  <si>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</si>
  <si>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</si>
  <si>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</si>
  <si>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</si>
  <si>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</si>
  <si>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</si>
  <si>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</si>
  <si>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</si>
  <si>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</si>
  <si>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</si>
  <si>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</si>
  <si>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</si>
  <si>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</si>
  <si>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</si>
  <si>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</si>
  <si>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</si>
  <si>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</si>
  <si>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</si>
  <si>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</si>
  <si>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</si>
  <si>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</si>
  <si>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</si>
  <si>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</si>
  <si>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</si>
  <si>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</si>
  <si>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</si>
  <si>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</si>
  <si>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</si>
  <si>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</si>
  <si>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</si>
  <si>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</si>
  <si>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</si>
  <si>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</si>
  <si>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</si>
  <si>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</si>
  <si>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</si>
  <si>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</si>
  <si>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</si>
  <si>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</si>
  <si>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</si>
  <si>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</si>
  <si>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</si>
  <si>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</si>
  <si>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</si>
  <si>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</si>
  <si>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</si>
  <si>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</si>
  <si>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</si>
  <si>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</si>
  <si>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</si>
  <si>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</si>
  <si>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</si>
  <si>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</si>
  <si>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</si>
  <si>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</si>
  <si>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</si>
  <si>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</si>
  <si>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</si>
  <si>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</si>
  <si>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</si>
  <si>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</si>
  <si>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</si>
  <si>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</si>
  <si>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</si>
  <si>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</si>
  <si>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</si>
  <si>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</si>
  <si>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</si>
  <si>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</si>
  <si>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</si>
  <si>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</si>
  <si>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</si>
  <si>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</si>
  <si>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</si>
  <si>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</si>
  <si>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</si>
  <si>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</si>
  <si>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</si>
  <si>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</si>
  <si>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</si>
  <si>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</si>
  <si>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</si>
  <si>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</si>
  <si>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</si>
  <si>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</si>
  <si>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</si>
  <si>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</si>
  <si>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</si>
  <si>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</si>
  <si>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</si>
  <si>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</si>
  <si>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</si>
  <si>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</si>
  <si>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</si>
  <si>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</si>
  <si>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</si>
  <si>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</si>
  <si>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</si>
  <si>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</si>
  <si>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</si>
  <si>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</si>
  <si>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</si>
  <si>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</si>
  <si>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</si>
  <si>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</si>
  <si>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</si>
  <si>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</si>
  <si>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</si>
  <si>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</si>
  <si>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</si>
  <si>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</si>
  <si>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</si>
  <si>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</si>
  <si>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</si>
  <si>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</si>
  <si>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</si>
  <si>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</si>
  <si>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</si>
  <si>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</si>
  <si>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</si>
  <si>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</si>
  <si>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</si>
  <si>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</si>
  <si>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</si>
  <si>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</si>
  <si>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</si>
  <si>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</si>
  <si>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</si>
  <si>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</si>
  <si>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</si>
  <si>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</si>
  <si>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</si>
  <si>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</si>
  <si>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</si>
  <si>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</si>
  <si>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</si>
  <si>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</si>
  <si>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</si>
  <si>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</si>
  <si>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</si>
  <si>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</si>
  <si>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</si>
  <si>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</si>
  <si>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</si>
  <si>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</si>
  <si>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</si>
  <si>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</si>
  <si>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</si>
  <si>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</si>
  <si>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</si>
  <si>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</si>
  <si>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</si>
  <si>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</si>
  <si>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</si>
  <si>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</si>
  <si>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</si>
  <si>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</si>
  <si>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</si>
  <si>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</si>
  <si>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</si>
  <si>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</si>
  <si>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</si>
  <si>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</si>
  <si>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</si>
  <si>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</si>
  <si>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</si>
  <si>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</si>
  <si>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</si>
  <si>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</si>
  <si>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</si>
  <si>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</si>
  <si>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</si>
  <si>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</si>
  <si>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</si>
  <si>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</si>
  <si>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</si>
  <si>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</si>
  <si>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</si>
  <si>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</si>
  <si>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</si>
  <si>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</si>
  <si>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</si>
  <si>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</si>
  <si>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</si>
  <si>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</si>
  <si>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</si>
  <si>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</si>
  <si>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</si>
  <si>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</si>
  <si>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</si>
  <si>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</si>
  <si>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</si>
  <si>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</si>
  <si>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</si>
  <si>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</si>
  <si>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</si>
  <si>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</si>
  <si>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</si>
  <si>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</si>
  <si>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</si>
  <si>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</si>
  <si>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</si>
  <si>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</si>
  <si>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</si>
  <si>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</si>
  <si>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</si>
  <si>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</si>
  <si>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</si>
  <si>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</si>
  <si>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</si>
  <si>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</si>
  <si>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</si>
  <si>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</si>
  <si>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</si>
  <si>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</si>
  <si>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</si>
  <si>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</si>
  <si>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</si>
  <si>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</si>
  <si>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</si>
  <si>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</si>
  <si>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</si>
  <si>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</si>
  <si>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</si>
  <si>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</si>
  <si>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</si>
  <si>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</si>
  <si>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</si>
  <si>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</si>
  <si>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</si>
  <si>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</si>
  <si>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</si>
  <si>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</si>
  <si>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</si>
  <si>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</si>
  <si>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</si>
  <si>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</si>
  <si>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</si>
  <si>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</si>
  <si>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</si>
  <si>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</si>
  <si>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</si>
  <si>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</si>
  <si>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</si>
  <si>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</si>
  <si>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</si>
  <si>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</si>
  <si>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</si>
  <si>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</si>
  <si>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</si>
  <si>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</si>
  <si>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</si>
  <si>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</si>
  <si>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</si>
  <si>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</si>
  <si>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</si>
  <si>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</si>
  <si>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</si>
  <si>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</si>
  <si>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</si>
  <si>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</si>
  <si>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</si>
  <si>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</si>
  <si>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</si>
  <si>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</si>
  <si>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</si>
  <si>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</si>
  <si>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</si>
  <si>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</si>
  <si>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</si>
  <si>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</si>
  <si>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</si>
  <si>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</si>
  <si>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</si>
  <si>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</si>
  <si>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</si>
  <si>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</si>
  <si>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</si>
  <si>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</si>
  <si>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</si>
  <si>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</si>
  <si>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</si>
  <si>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</si>
  <si>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</si>
  <si>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</si>
  <si>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</si>
  <si>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</si>
  <si>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</si>
  <si>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</si>
  <si>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</si>
  <si>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</si>
  <si>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</si>
  <si>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</si>
  <si>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</si>
  <si>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</si>
  <si>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</si>
  <si>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</si>
  <si>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</si>
  <si>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</si>
  <si>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</si>
  <si>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</si>
  <si>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</si>
  <si>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</si>
  <si>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</si>
  <si>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</si>
  <si>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</si>
  <si>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</si>
  <si>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</si>
  <si>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</si>
  <si>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</si>
  <si>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</si>
  <si>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</si>
  <si>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</si>
  <si>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</si>
  <si>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</si>
  <si>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</si>
  <si>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</si>
  <si>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</si>
  <si>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</si>
  <si>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</si>
  <si>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</si>
  <si>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</si>
  <si>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</si>
  <si>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</si>
  <si>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</si>
  <si>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</si>
  <si>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</si>
  <si>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</si>
  <si>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</si>
  <si>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</si>
  <si>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</si>
  <si>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</si>
  <si>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</si>
  <si>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</si>
  <si>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</si>
  <si>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</si>
  <si>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</si>
  <si>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</si>
  <si>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</si>
  <si>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</si>
  <si>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</si>
  <si>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</si>
  <si>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</si>
  <si>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</si>
  <si>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</si>
  <si>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</si>
  <si>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</si>
  <si>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</si>
  <si>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</si>
  <si>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</si>
  <si>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</si>
  <si>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</si>
  <si>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</si>
  <si>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</si>
  <si>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</si>
  <si>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</si>
  <si>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</si>
  <si>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</si>
  <si>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</si>
  <si>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</si>
  <si>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</si>
  <si>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</si>
  <si>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</si>
  <si>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</si>
  <si>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</si>
  <si>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</si>
  <si>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</si>
  <si>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</si>
  <si>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</si>
  <si>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</si>
  <si>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</si>
  <si>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</si>
  <si>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</si>
  <si>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</si>
  <si>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</si>
  <si>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</si>
  <si>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</si>
  <si>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</si>
  <si>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</si>
  <si>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</si>
  <si>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</si>
  <si>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</si>
  <si>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</si>
  <si>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</si>
  <si>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</si>
  <si>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</si>
  <si>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</si>
  <si>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</si>
  <si>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</si>
  <si>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</si>
  <si>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</si>
  <si>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</si>
  <si>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</si>
  <si>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</si>
  <si>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</si>
  <si>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</si>
  <si>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</si>
  <si>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</si>
  <si>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</si>
  <si>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</si>
  <si>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</si>
  <si>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</si>
  <si>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</si>
  <si>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</si>
  <si>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</si>
  <si>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</si>
  <si>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</si>
  <si>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</si>
  <si>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</si>
  <si>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</si>
  <si>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</si>
  <si>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</si>
  <si>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</si>
  <si>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</si>
  <si>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</si>
  <si>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</si>
  <si>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</si>
  <si>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</si>
  <si>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</si>
  <si>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</si>
  <si>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</si>
  <si>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</si>
  <si>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</si>
  <si>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</si>
  <si>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</si>
  <si>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</si>
  <si>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</si>
  <si>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</si>
  <si>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</si>
  <si>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</si>
  <si>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</si>
  <si>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</si>
  <si>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</si>
  <si>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</si>
  <si>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</si>
  <si>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</si>
  <si>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</si>
  <si>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</si>
  <si>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</si>
  <si>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</si>
  <si>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</si>
  <si>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</si>
  <si>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</si>
  <si>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</si>
  <si>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</si>
  <si>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</si>
  <si>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</si>
  <si>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</si>
  <si>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</si>
  <si>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</si>
  <si>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</si>
  <si>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</si>
  <si>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</si>
  <si>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</si>
  <si>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</si>
  <si>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</si>
  <si>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</si>
  <si>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</si>
  <si>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</si>
  <si>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</si>
  <si>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</si>
  <si>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</si>
  <si>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</si>
  <si>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</si>
  <si>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</si>
  <si>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</si>
  <si>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</si>
  <si>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</si>
  <si>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</si>
  <si>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</si>
  <si>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</si>
  <si>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</si>
  <si>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</si>
  <si>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</si>
  <si>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</si>
  <si>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</si>
  <si>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</si>
  <si>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</si>
  <si>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</si>
  <si>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</si>
  <si>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</si>
  <si>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</si>
  <si>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</si>
  <si>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</si>
  <si>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</si>
  <si>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</si>
  <si>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</si>
  <si>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</si>
  <si>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</si>
  <si>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</si>
  <si>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</si>
  <si>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</si>
  <si>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</si>
  <si>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</si>
  <si>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</si>
  <si>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</si>
  <si>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</si>
  <si>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</si>
  <si>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</si>
  <si>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</si>
  <si>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</si>
  <si>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</si>
  <si>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</si>
  <si>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</si>
  <si>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</si>
  <si>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</si>
  <si>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</si>
  <si>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</si>
  <si>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</si>
  <si>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</si>
  <si>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</si>
  <si>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</si>
  <si>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</si>
  <si>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</si>
  <si>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</si>
  <si>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</si>
  <si>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</si>
  <si>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</si>
  <si>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</si>
  <si>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</si>
  <si>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</si>
  <si>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</si>
  <si>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</si>
  <si>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</si>
  <si>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</si>
  <si>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</si>
  <si>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</si>
  <si>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</si>
  <si>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</si>
  <si>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</si>
  <si>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</si>
  <si>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</si>
  <si>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</si>
  <si>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</si>
  <si>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</si>
  <si>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</si>
  <si>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</si>
  <si>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</si>
  <si>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</si>
  <si>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</si>
  <si>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</si>
  <si>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</si>
  <si>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</si>
  <si>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</si>
  <si>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</si>
  <si>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</si>
  <si>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</si>
  <si>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</si>
  <si>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</si>
  <si>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</si>
  <si>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</si>
  <si>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</si>
  <si>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</si>
  <si>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</si>
  <si>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</si>
  <si>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</si>
  <si>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</si>
  <si>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</si>
  <si>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</si>
  <si>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</si>
  <si>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</si>
  <si>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</si>
  <si>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</si>
  <si>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</si>
  <si>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</si>
  <si>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</si>
  <si>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</si>
  <si>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</si>
  <si>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</si>
  <si>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</si>
  <si>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</si>
  <si>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</si>
  <si>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</si>
  <si>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</si>
  <si>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</si>
  <si>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</si>
  <si>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</si>
  <si>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</si>
  <si>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</si>
  <si>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</si>
  <si>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</si>
  <si>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</si>
  <si>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</si>
  <si>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</si>
  <si>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</si>
  <si>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</si>
  <si>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</si>
  <si>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</si>
  <si>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</si>
  <si>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</si>
  <si>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</si>
  <si>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</si>
  <si>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</si>
  <si>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</si>
  <si>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</si>
  <si>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</si>
  <si>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</si>
  <si>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</si>
  <si>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</si>
  <si>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</si>
  <si>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</si>
  <si>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</si>
  <si>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</si>
  <si>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</si>
  <si>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</si>
  <si>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</si>
  <si>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</si>
  <si>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</si>
  <si>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</si>
  <si>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</si>
  <si>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</si>
  <si>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</si>
  <si>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</si>
  <si>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</si>
  <si>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</si>
  <si>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</si>
  <si>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</si>
  <si>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</si>
  <si>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</si>
  <si>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</si>
  <si>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</si>
  <si>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</si>
  <si>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</si>
  <si>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</si>
  <si>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</si>
  <si>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</si>
  <si>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</si>
  <si>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</si>
  <si>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</si>
  <si>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</si>
  <si>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</si>
  <si>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</si>
  <si>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</si>
  <si>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</si>
  <si>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</si>
  <si>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</si>
  <si>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</si>
  <si>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</si>
  <si>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</si>
  <si>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</si>
  <si>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</si>
  <si>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</si>
  <si>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</si>
  <si>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</si>
  <si>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</si>
  <si>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</si>
  <si>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</si>
  <si>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</si>
  <si>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</si>
  <si>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</si>
  <si>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</si>
  <si>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</si>
  <si>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</si>
  <si>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</si>
  <si>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</si>
  <si>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</si>
  <si>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</si>
  <si>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</si>
  <si>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</si>
  <si>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</si>
  <si>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</si>
  <si>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</si>
  <si>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</si>
  <si>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</si>
  <si>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</si>
  <si>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</si>
  <si>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</si>
  <si>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</si>
  <si>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</si>
  <si>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</si>
  <si>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</si>
  <si>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</si>
  <si>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</si>
  <si>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</si>
  <si>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</si>
  <si>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</si>
  <si>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</si>
  <si>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</si>
  <si>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</si>
  <si>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</si>
  <si>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</si>
  <si>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</si>
  <si>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</si>
  <si>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</si>
  <si>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</si>
  <si>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</si>
  <si>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</si>
  <si>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</si>
  <si>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</si>
  <si>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</si>
  <si>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</si>
  <si>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</si>
  <si>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</si>
  <si>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</si>
  <si>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</si>
  <si>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</si>
  <si>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</si>
  <si>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</si>
  <si>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</si>
  <si>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</si>
  <si>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</si>
  <si>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</si>
  <si>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</si>
  <si>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</si>
  <si>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</si>
  <si>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</si>
  <si>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</si>
  <si>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</si>
  <si>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</si>
  <si>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</si>
  <si>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</si>
  <si>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</si>
  <si>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</si>
  <si>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</si>
  <si>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</si>
  <si>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</si>
  <si>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</si>
  <si>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</si>
  <si>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</si>
  <si>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</si>
  <si>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</si>
  <si>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</si>
  <si>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</si>
  <si>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</si>
  <si>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</si>
  <si>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</si>
  <si>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</si>
  <si>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</si>
  <si>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</si>
  <si>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</si>
  <si>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</si>
  <si>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</si>
  <si>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</si>
  <si>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</si>
  <si>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</si>
  <si>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</si>
  <si>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</si>
  <si>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</si>
  <si>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</si>
  <si>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</si>
  <si>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</si>
  <si>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</si>
  <si>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</si>
  <si>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</si>
  <si>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</si>
  <si>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</si>
  <si>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</si>
  <si>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</si>
  <si>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</si>
  <si>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</si>
  <si>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</si>
  <si>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</si>
  <si>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</si>
  <si>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</si>
  <si>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</si>
  <si>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</si>
  <si>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</si>
  <si>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</si>
  <si>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</si>
  <si>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</si>
  <si>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</si>
  <si>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</si>
  <si>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</si>
  <si>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</si>
  <si>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</si>
  <si>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</si>
  <si>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</si>
  <si>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</si>
  <si>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</si>
  <si>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</si>
  <si>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</si>
  <si>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</si>
  <si>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</si>
  <si>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</si>
  <si>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</si>
  <si>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</si>
  <si>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</si>
  <si>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</si>
  <si>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</si>
  <si>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</si>
  <si>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</si>
  <si>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</si>
  <si>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</si>
  <si>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</si>
  <si>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</si>
  <si>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</si>
  <si>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</si>
  <si>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</si>
  <si>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</si>
  <si>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</si>
  <si>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</si>
  <si>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</si>
  <si>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</si>
  <si>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</si>
  <si>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</si>
  <si>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</si>
  <si>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</si>
  <si>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</si>
  <si>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</si>
  <si>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</si>
  <si>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</si>
  <si>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</si>
  <si>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</si>
  <si>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</si>
  <si>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</si>
  <si>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</si>
  <si>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</si>
  <si>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</si>
  <si>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</si>
  <si>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</si>
  <si>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</si>
  <si>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</si>
  <si>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</si>
  <si>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</si>
  <si>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</si>
  <si>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</si>
  <si>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</si>
  <si>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</si>
  <si>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</si>
  <si>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</si>
  <si>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</si>
  <si>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</si>
  <si>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</si>
  <si>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</si>
  <si>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</si>
  <si>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</si>
  <si>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</si>
  <si>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</si>
  <si>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</si>
  <si>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</si>
  <si>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</si>
  <si>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</si>
  <si>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</si>
  <si>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</si>
  <si>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</si>
  <si>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</si>
  <si>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</si>
  <si>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</si>
  <si>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</si>
  <si>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</si>
  <si>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</si>
  <si>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</si>
  <si>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</si>
  <si>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</si>
  <si>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</si>
  <si>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</si>
  <si>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</si>
  <si>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</si>
  <si>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</si>
  <si>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</si>
  <si>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</si>
  <si>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</si>
  <si>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</si>
  <si>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</si>
  <si>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</si>
  <si>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</si>
  <si>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</si>
  <si>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</si>
  <si>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</si>
  <si>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</si>
  <si>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</si>
  <si>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</si>
  <si>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</si>
  <si>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</si>
  <si>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</si>
  <si>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</si>
  <si>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</si>
  <si>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</si>
  <si>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</si>
  <si>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</si>
  <si>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</si>
  <si>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</si>
  <si>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</si>
  <si>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</si>
  <si>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</si>
  <si>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</si>
  <si>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</si>
  <si>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</si>
  <si>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</si>
  <si>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</si>
  <si>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</si>
  <si>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</si>
  <si>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</si>
  <si>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</si>
  <si>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</si>
  <si>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</si>
  <si>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</si>
  <si>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</si>
  <si>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</si>
  <si>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</si>
  <si>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</si>
  <si>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</si>
  <si>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</si>
  <si>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</si>
  <si>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</si>
  <si>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</si>
  <si>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</si>
  <si>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</si>
  <si>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</si>
  <si>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</si>
  <si>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</si>
  <si>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</si>
  <si>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</si>
  <si>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</si>
  <si>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</si>
  <si>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</si>
  <si>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</si>
  <si>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</si>
  <si>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</si>
  <si>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</si>
  <si>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</si>
  <si>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</si>
  <si>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</si>
  <si>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</si>
  <si>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</si>
  <si>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</si>
  <si>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</si>
  <si>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</si>
  <si>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</si>
  <si>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</si>
  <si>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</si>
  <si>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</si>
  <si>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</si>
  <si>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</si>
  <si>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</si>
  <si>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</si>
  <si>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</si>
  <si>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</si>
  <si>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</si>
  <si>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</si>
  <si>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</si>
  <si>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</si>
  <si>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</si>
  <si>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</si>
  <si>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</si>
  <si>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</si>
  <si>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</si>
  <si>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</si>
  <si>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</si>
  <si>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</si>
  <si>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</si>
  <si>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</si>
  <si>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</si>
  <si>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</si>
  <si>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</si>
  <si>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</si>
  <si>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</si>
  <si>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</si>
  <si>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</si>
  <si>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</si>
  <si>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</si>
  <si>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</si>
  <si>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</si>
  <si>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</si>
  <si>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</si>
  <si>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</si>
  <si>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</si>
  <si>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</si>
  <si>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</si>
  <si>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</si>
  <si>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</si>
  <si>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</si>
  <si>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</si>
  <si>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</si>
  <si>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</si>
  <si>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</si>
  <si>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</si>
  <si>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</si>
  <si>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</si>
  <si>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</si>
  <si>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</si>
  <si>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</si>
  <si>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</si>
  <si>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</si>
  <si>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</si>
  <si>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</si>
  <si>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</si>
  <si>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</si>
  <si>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</si>
  <si>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</si>
  <si>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</si>
  <si>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</si>
  <si>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</si>
  <si>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</si>
  <si>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</si>
  <si>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</si>
  <si>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</si>
  <si>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</si>
  <si>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</si>
  <si>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</si>
  <si>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</si>
  <si>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</si>
  <si>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</si>
  <si>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</si>
  <si>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</si>
  <si>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</si>
  <si>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</si>
  <si>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</si>
  <si>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</si>
  <si>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</si>
  <si>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</si>
  <si>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</si>
  <si>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</si>
  <si>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</si>
  <si>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</si>
  <si>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</si>
  <si>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</si>
  <si>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</si>
  <si>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</si>
  <si>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</si>
  <si>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</si>
  <si>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</si>
  <si>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</si>
  <si>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</si>
  <si>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</si>
  <si>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</si>
  <si>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</si>
  <si>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</si>
  <si>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</si>
  <si>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</si>
  <si>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</si>
  <si>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</si>
  <si>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</si>
  <si>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</si>
  <si>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</si>
  <si>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</si>
  <si>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</si>
  <si>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</si>
  <si>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</si>
  <si>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</si>
  <si>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</si>
  <si>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</si>
  <si>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</si>
  <si>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</si>
  <si>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</si>
  <si>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</si>
  <si>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</si>
  <si>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</si>
  <si>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</si>
  <si>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</si>
  <si>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</si>
  <si>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</si>
  <si>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</si>
  <si>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</si>
  <si>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</si>
  <si>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</si>
  <si>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</si>
  <si>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</si>
  <si>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</si>
  <si>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</si>
  <si>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</si>
  <si>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</si>
  <si>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</si>
  <si>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</si>
  <si>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</si>
  <si>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</si>
  <si>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</si>
  <si>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</si>
  <si>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</si>
  <si>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</si>
  <si>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</si>
  <si>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</si>
  <si>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</si>
  <si>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</si>
  <si>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</si>
  <si>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</si>
  <si>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</si>
  <si>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</si>
  <si>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</si>
  <si>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</si>
  <si>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</si>
  <si>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</si>
  <si>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</si>
  <si>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</si>
  <si>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</si>
  <si>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</si>
  <si>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</si>
  <si>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</si>
  <si>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</si>
  <si>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</si>
  <si>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</si>
  <si>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</si>
  <si>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</si>
  <si>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</si>
  <si>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</si>
  <si>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</si>
  <si>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</si>
  <si>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</si>
  <si>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</si>
  <si>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</si>
  <si>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</si>
  <si>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</si>
  <si>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</si>
  <si>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</si>
  <si>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</si>
  <si>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</si>
  <si>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</si>
  <si>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</si>
  <si>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</si>
  <si>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</si>
  <si>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</si>
  <si>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</si>
  <si>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</si>
  <si>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</si>
  <si>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</si>
  <si>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</si>
  <si>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</si>
  <si>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</si>
  <si>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</si>
  <si>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</si>
  <si>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</si>
  <si>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</si>
  <si>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</si>
  <si>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</si>
  <si>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</si>
  <si>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</si>
  <si>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</si>
  <si>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</si>
  <si>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</si>
  <si>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</si>
  <si>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</si>
  <si>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</si>
  <si>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</si>
  <si>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</si>
  <si>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</si>
  <si>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</si>
  <si>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</si>
  <si>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</si>
  <si>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</si>
  <si>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</si>
  <si>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</si>
  <si>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</si>
  <si>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</si>
  <si>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</si>
  <si>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</si>
  <si>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</si>
  <si>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</si>
  <si>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</si>
  <si>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</si>
  <si>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</si>
  <si>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</si>
  <si>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</si>
  <si>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</si>
  <si>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</si>
  <si>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</si>
  <si>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</si>
  <si>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</si>
  <si>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</si>
  <si>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</si>
  <si>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</si>
  <si>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</si>
  <si>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</si>
  <si>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</si>
  <si>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</si>
  <si>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</si>
  <si>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</si>
  <si>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</si>
  <si>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</si>
  <si>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</si>
  <si>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</si>
  <si>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</si>
  <si>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</si>
  <si>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</si>
  <si>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</si>
  <si>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</si>
  <si>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</si>
  <si>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</si>
  <si>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</si>
  <si>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</si>
  <si>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</si>
  <si>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</si>
  <si>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</si>
  <si>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</si>
  <si>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</si>
  <si>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</si>
  <si>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</si>
  <si>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</si>
  <si>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</si>
  <si>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</si>
  <si>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</si>
  <si>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</si>
  <si>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</si>
  <si>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</si>
  <si>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</si>
  <si>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</si>
  <si>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</si>
  <si>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</si>
  <si>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</si>
  <si>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</si>
  <si>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</si>
  <si>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</si>
  <si>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</si>
  <si>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</si>
  <si>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</si>
  <si>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</si>
  <si>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</si>
  <si>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</si>
  <si>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</si>
  <si>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</si>
  <si>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</si>
  <si>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</si>
  <si>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</si>
  <si>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</si>
  <si>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</si>
  <si>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</si>
  <si>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</si>
  <si>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</si>
  <si>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</si>
  <si>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</si>
  <si>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</si>
  <si>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</si>
  <si>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</si>
  <si>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</si>
  <si>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</si>
  <si>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</si>
  <si>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</si>
  <si>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</si>
  <si>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</si>
  <si>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</si>
  <si>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</si>
  <si>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</si>
  <si>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</si>
  <si>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</si>
  <si>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</si>
  <si>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</si>
  <si>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</si>
  <si>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</si>
  <si>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</si>
  <si>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</si>
  <si>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</si>
  <si>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</si>
  <si>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</si>
  <si>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</si>
  <si>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</si>
  <si>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</si>
  <si>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</si>
  <si>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</si>
  <si>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</si>
  <si>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</si>
  <si>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</si>
  <si>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</si>
  <si>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</si>
  <si>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</si>
  <si>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</si>
  <si>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</si>
  <si>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</si>
  <si>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</si>
  <si>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</si>
  <si>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</si>
  <si>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</si>
  <si>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</si>
  <si>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</si>
  <si>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</si>
  <si>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</si>
  <si>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</si>
  <si>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</si>
  <si>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</si>
  <si>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</si>
  <si>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</si>
  <si>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</si>
  <si>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</si>
  <si>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</si>
  <si>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</si>
  <si>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</si>
  <si>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</si>
  <si>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</si>
  <si>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</si>
  <si>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</si>
  <si>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</si>
  <si>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</si>
  <si>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</si>
  <si>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</si>
  <si>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</si>
  <si>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</si>
  <si>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</si>
  <si>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</si>
  <si>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</si>
  <si>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</si>
  <si>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</si>
  <si>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</si>
  <si>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</si>
  <si>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</si>
  <si>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</si>
  <si>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</si>
  <si>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</si>
  <si>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</si>
  <si>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</si>
  <si>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</si>
  <si>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</si>
  <si>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</si>
  <si>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</si>
  <si>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</si>
  <si>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</si>
  <si>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</si>
  <si>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</si>
  <si>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</si>
  <si>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</si>
  <si>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</si>
  <si>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</si>
  <si>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</si>
  <si>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</si>
  <si>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</si>
  <si>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</si>
  <si>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</si>
  <si>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</si>
  <si>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</si>
  <si>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</si>
  <si>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</si>
  <si>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</si>
  <si>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</si>
  <si>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</si>
  <si>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</si>
  <si>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</si>
  <si>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</si>
  <si>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</si>
  <si>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</si>
  <si>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</si>
  <si>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</si>
  <si>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</si>
  <si>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</si>
  <si>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</si>
  <si>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</si>
  <si>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</si>
  <si>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</si>
  <si>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</si>
  <si>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</si>
  <si>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</si>
  <si>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</si>
  <si>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</si>
  <si>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</si>
  <si>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</si>
  <si>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</si>
  <si>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</si>
  <si>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</si>
  <si>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</si>
  <si>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</si>
  <si>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</si>
  <si>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</si>
  <si>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</si>
  <si>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</si>
  <si>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</si>
  <si>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</si>
  <si>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</si>
  <si>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</si>
  <si>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</si>
  <si>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</si>
  <si>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</si>
  <si>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</si>
  <si>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</si>
  <si>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</si>
  <si>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</si>
  <si>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</si>
  <si>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</si>
  <si>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</si>
  <si>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</si>
  <si>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</si>
  <si>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</si>
  <si>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</si>
  <si>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</si>
  <si>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</si>
  <si>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</si>
  <si>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</si>
  <si>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</si>
  <si>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</si>
  <si>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</si>
  <si>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</si>
  <si>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</si>
  <si>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</si>
  <si>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</si>
  <si>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</si>
  <si>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</si>
  <si>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</si>
  <si>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</si>
  <si>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</si>
  <si>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</si>
  <si>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</si>
  <si>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</si>
  <si>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</si>
  <si>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</si>
  <si>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</si>
  <si>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</si>
  <si>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</si>
  <si>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</si>
  <si>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</si>
  <si>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</si>
  <si>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</si>
  <si>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</si>
  <si>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</si>
  <si>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</si>
  <si>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</si>
  <si>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</si>
  <si>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</si>
  <si>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</si>
  <si>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</si>
  <si>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</si>
  <si>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</si>
  <si>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</si>
  <si>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</si>
  <si>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</si>
  <si>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</si>
  <si>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</si>
  <si>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</si>
  <si>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</si>
  <si>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</si>
  <si>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</si>
  <si>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</si>
  <si>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</si>
  <si>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</si>
  <si>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</si>
  <si>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</si>
  <si>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</si>
  <si>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</si>
  <si>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</si>
  <si>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</si>
  <si>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</si>
  <si>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</si>
  <si>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</si>
  <si>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</si>
  <si>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</si>
  <si>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</si>
  <si>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</si>
  <si>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</si>
  <si>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</si>
  <si>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</si>
  <si>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</si>
  <si>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</si>
  <si>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</si>
  <si>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</si>
  <si>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</si>
  <si>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</si>
  <si>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</si>
  <si>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</si>
  <si>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</si>
  <si>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</si>
  <si>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</si>
  <si>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</si>
  <si>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</si>
  <si>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</si>
  <si>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</si>
  <si>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</si>
  <si>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</si>
  <si>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</si>
  <si>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</si>
  <si>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</si>
  <si>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</si>
  <si>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</si>
  <si>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</si>
  <si>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</si>
  <si>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</si>
  <si>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</si>
  <si>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</si>
  <si>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</si>
  <si>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</si>
  <si>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</si>
  <si>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</si>
  <si>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</si>
  <si>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</si>
  <si>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</si>
  <si>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</si>
  <si>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</si>
  <si>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</si>
  <si>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</si>
  <si>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</si>
  <si>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</si>
  <si>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</si>
  <si>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</si>
  <si>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</si>
  <si>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</si>
  <si>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</si>
  <si>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</si>
  <si>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</si>
  <si>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</si>
  <si>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</si>
  <si>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</si>
  <si>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</si>
  <si>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</si>
  <si>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</si>
  <si>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</si>
  <si>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</si>
  <si>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</si>
  <si>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</si>
  <si>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</si>
  <si>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</si>
  <si>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</si>
  <si>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</si>
  <si>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</si>
  <si>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</si>
  <si>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</si>
  <si>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</si>
  <si>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</si>
  <si>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</si>
  <si>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</si>
  <si>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</si>
  <si>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</si>
  <si>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</si>
  <si>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</si>
  <si>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</si>
  <si>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</si>
  <si>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</si>
  <si>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</si>
  <si>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</si>
  <si>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</si>
  <si>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</si>
  <si>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</si>
  <si>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</si>
  <si>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</si>
  <si>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</si>
  <si>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</si>
  <si>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</si>
  <si>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</si>
  <si>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</si>
  <si>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</si>
  <si>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</si>
  <si>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</si>
  <si>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</si>
  <si>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</si>
  <si>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</si>
  <si>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</si>
  <si>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</si>
  <si>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</si>
  <si>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</si>
  <si>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</si>
  <si>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</si>
  <si>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</si>
  <si>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</si>
  <si>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</si>
  <si>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</si>
  <si>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</si>
  <si>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</si>
  <si>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</si>
  <si>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</si>
  <si>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</si>
  <si>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</si>
  <si>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</si>
  <si>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</si>
  <si>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</si>
  <si>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</si>
  <si>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</si>
  <si>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</si>
  <si>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</si>
  <si>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</si>
  <si>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</si>
  <si>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</si>
  <si>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</si>
  <si>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</si>
  <si>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</si>
  <si>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</si>
  <si>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</si>
  <si>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</si>
  <si>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</si>
  <si>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</si>
  <si>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</si>
  <si>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</si>
  <si>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</si>
  <si>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</si>
  <si>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</si>
  <si>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</si>
  <si>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</si>
  <si>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</si>
  <si>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</si>
  <si>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</si>
  <si>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</si>
  <si>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</si>
  <si>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</si>
  <si>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</si>
  <si>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</si>
  <si>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</si>
  <si>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</si>
  <si>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</si>
  <si>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</si>
  <si>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</si>
  <si>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</si>
  <si>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</si>
  <si>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</si>
  <si>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</si>
  <si>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</si>
  <si>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</si>
  <si>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</si>
  <si>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</si>
  <si>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</si>
  <si>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</si>
  <si>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</si>
  <si>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</si>
  <si>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</si>
  <si>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</si>
  <si>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</si>
  <si>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</si>
  <si>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</si>
  <si>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</si>
  <si>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</si>
  <si>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</si>
  <si>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</si>
  <si>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</si>
  <si>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</si>
  <si>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</si>
  <si>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</si>
  <si>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</si>
  <si>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</si>
  <si>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</si>
  <si>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</si>
  <si>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</si>
  <si>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</si>
  <si>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</si>
  <si>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</si>
  <si>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</si>
  <si>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</si>
  <si>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</si>
  <si>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</si>
  <si>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</si>
  <si>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</si>
  <si>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</si>
  <si>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</si>
  <si>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</si>
  <si>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</si>
  <si>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</si>
  <si>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</si>
  <si>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</si>
  <si>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</si>
  <si>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</si>
  <si>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</si>
  <si>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</si>
  <si>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</si>
  <si>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</si>
  <si>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</si>
  <si>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</si>
  <si>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</si>
  <si>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</si>
  <si>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</si>
  <si>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</si>
  <si>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</si>
  <si>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</si>
  <si>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</si>
  <si>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</si>
  <si>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</si>
  <si>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</si>
  <si>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</si>
  <si>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</si>
  <si>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</si>
  <si>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</si>
  <si>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</si>
  <si>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</si>
  <si>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</si>
  <si>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</si>
  <si>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</si>
  <si>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</si>
  <si>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</si>
  <si>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</si>
  <si>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</si>
  <si>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</si>
  <si>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</si>
  <si>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</si>
  <si>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</si>
  <si>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</si>
  <si>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</si>
  <si>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</si>
  <si>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</si>
  <si>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</si>
  <si>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</si>
  <si>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</si>
  <si>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</si>
  <si>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</si>
  <si>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</si>
  <si>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</si>
  <si>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</si>
  <si>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</si>
  <si>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</si>
  <si>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</si>
  <si>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</si>
  <si>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</si>
  <si>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</si>
  <si>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</si>
  <si>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</si>
  <si>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</si>
  <si>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</si>
  <si>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</si>
  <si>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</si>
  <si>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</si>
  <si>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</si>
  <si>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</si>
  <si>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</si>
  <si>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</si>
  <si>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</si>
  <si>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</si>
  <si>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</si>
  <si>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</si>
  <si>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</si>
  <si>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</si>
  <si>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</si>
  <si>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</si>
  <si>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</si>
  <si>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</si>
  <si>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</si>
  <si>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</si>
  <si>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</si>
  <si>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</si>
  <si>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</si>
  <si>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</si>
  <si>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</si>
  <si>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</si>
  <si>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</si>
  <si>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</si>
  <si>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</si>
  <si>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</si>
  <si>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</si>
  <si>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</si>
  <si>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</si>
  <si>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</si>
  <si>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</si>
  <si>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</si>
  <si>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</si>
  <si>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</si>
  <si>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</si>
  <si>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</si>
  <si>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</si>
  <si>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</si>
  <si>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</si>
  <si>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</si>
  <si>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</si>
  <si>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</si>
  <si>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</si>
  <si>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</si>
  <si>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</si>
  <si>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</si>
  <si>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</si>
  <si>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</si>
  <si>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</si>
  <si>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</si>
  <si>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</si>
  <si>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</si>
  <si>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</si>
  <si>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</si>
  <si>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</si>
  <si>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</si>
  <si>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</si>
  <si>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</si>
  <si>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</si>
  <si>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</si>
  <si>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</si>
  <si>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</si>
  <si>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</si>
  <si>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</si>
  <si>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</si>
  <si>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</si>
  <si>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</si>
  <si>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</si>
  <si>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</si>
  <si>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</si>
  <si>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</si>
  <si>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</si>
  <si>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</si>
  <si>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</si>
  <si>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</si>
  <si>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</si>
  <si>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</si>
  <si>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</si>
  <si>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</si>
  <si>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</si>
  <si>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</si>
  <si>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</si>
  <si>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</si>
  <si>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</si>
  <si>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</si>
  <si>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</si>
  <si>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</si>
  <si>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</si>
  <si>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</si>
  <si>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</si>
  <si>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</si>
  <si>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</si>
  <si>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</si>
  <si>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</si>
  <si>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</si>
  <si>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</si>
  <si>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</si>
  <si>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</si>
  <si>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</si>
  <si>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</si>
  <si>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</si>
  <si>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</si>
  <si>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</si>
  <si>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</si>
  <si>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</si>
  <si>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</si>
  <si>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</si>
  <si>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</si>
  <si>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</si>
  <si>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</si>
  <si>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</si>
  <si>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</si>
  <si>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</si>
  <si>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</si>
  <si>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</si>
  <si>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</si>
  <si>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</si>
  <si>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</si>
  <si>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</si>
  <si>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</si>
  <si>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</si>
  <si>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</si>
  <si>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</si>
  <si>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</si>
  <si>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</si>
  <si>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</si>
  <si>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</si>
  <si>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</si>
  <si>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</si>
  <si>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</si>
  <si>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</si>
  <si>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</si>
  <si>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</si>
  <si>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</si>
  <si>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</si>
  <si>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</si>
  <si>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</si>
  <si>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</si>
  <si>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</si>
  <si>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</si>
  <si>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</si>
  <si>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</si>
  <si>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</si>
  <si>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</si>
  <si>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</si>
  <si>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</si>
  <si>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</si>
  <si>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</si>
  <si>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</si>
  <si>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</si>
  <si>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</si>
  <si>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</si>
  <si>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</si>
  <si>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</si>
  <si>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</si>
  <si>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</si>
  <si>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</si>
  <si>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</si>
  <si>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</si>
  <si>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</si>
  <si>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</si>
  <si>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</si>
  <si>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</si>
  <si>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</si>
  <si>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</si>
  <si>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</si>
  <si>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</si>
  <si>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</si>
  <si>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</si>
  <si>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</si>
  <si>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</si>
  <si>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</si>
  <si>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</si>
  <si>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</si>
  <si>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</si>
  <si>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</si>
  <si>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</si>
  <si>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</si>
  <si>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</si>
  <si>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</si>
  <si>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</si>
  <si>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</si>
  <si>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</si>
  <si>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</si>
  <si>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</si>
  <si>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</si>
  <si>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</si>
  <si>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</si>
  <si>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</si>
  <si>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</si>
  <si>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</si>
  <si>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</si>
  <si>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</si>
  <si>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</si>
  <si>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</si>
  <si>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</si>
  <si>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</si>
  <si>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</si>
  <si>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</si>
  <si>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</si>
  <si>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</si>
  <si>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</si>
  <si>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</si>
  <si>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</si>
  <si>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</si>
  <si>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</si>
  <si>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</si>
  <si>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</si>
  <si>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</si>
  <si>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</si>
  <si>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</si>
  <si>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</si>
  <si>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</si>
  <si>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</si>
  <si>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</si>
  <si>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</si>
  <si>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</si>
  <si>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</si>
  <si>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</si>
  <si>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</si>
  <si>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</si>
  <si>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</si>
  <si>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</si>
  <si>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</si>
  <si>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</si>
  <si>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</si>
  <si>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</si>
  <si>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</si>
  <si>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</si>
  <si>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</si>
  <si>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</si>
  <si>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</si>
  <si>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</si>
  <si>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</si>
  <si>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</si>
  <si>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</si>
  <si>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</si>
  <si>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</si>
  <si>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</si>
  <si>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</si>
  <si>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</si>
  <si>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</si>
  <si>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</si>
  <si>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</si>
  <si>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</si>
  <si>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</si>
  <si>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</si>
  <si>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</si>
  <si>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</si>
  <si>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</si>
  <si>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</si>
  <si>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</si>
  <si>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</si>
  <si>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</si>
  <si>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</si>
  <si>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</si>
  <si>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</si>
  <si>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</si>
  <si>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</si>
  <si>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</si>
  <si>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</si>
  <si>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</si>
  <si>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</si>
  <si>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</si>
  <si>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</si>
  <si>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</si>
  <si>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</si>
  <si>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</si>
  <si>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</si>
  <si>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</si>
  <si>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</si>
  <si>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</si>
  <si>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</si>
  <si>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</si>
  <si>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</si>
  <si>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</si>
  <si>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</si>
  <si>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</si>
  <si>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</si>
  <si>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</si>
  <si>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</si>
  <si>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</si>
  <si>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</si>
  <si>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</si>
  <si>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</si>
  <si>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</si>
  <si>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</si>
  <si>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</si>
  <si>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</si>
  <si>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</si>
  <si>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</si>
  <si>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</si>
  <si>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</si>
  <si>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</si>
  <si>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</si>
  <si>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</si>
  <si>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</si>
  <si>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</si>
  <si>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</si>
  <si>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</si>
  <si>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</si>
  <si>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</si>
  <si>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</si>
  <si>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</si>
  <si>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</si>
  <si>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</si>
  <si>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</si>
  <si>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</si>
  <si>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</si>
  <si>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</si>
  <si>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</si>
  <si>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</si>
  <si>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</si>
  <si>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</si>
  <si>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</si>
  <si>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</si>
  <si>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</si>
  <si>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</si>
  <si>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</si>
  <si>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</si>
  <si>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</si>
  <si>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</si>
  <si>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</si>
  <si>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</si>
  <si>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</si>
  <si>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</si>
  <si>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</si>
  <si>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</si>
  <si>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</si>
  <si>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</si>
  <si>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</si>
  <si>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</si>
  <si>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</si>
  <si>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</si>
  <si>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</si>
  <si>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</si>
  <si>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</si>
  <si>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</si>
  <si>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</si>
  <si>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</si>
  <si>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</si>
  <si>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</si>
  <si>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</si>
  <si>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</si>
  <si>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</si>
  <si>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</si>
  <si>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</si>
  <si>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</si>
  <si>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</si>
  <si>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</si>
  <si>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</si>
  <si>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</si>
  <si>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</si>
  <si>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</si>
  <si>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</si>
  <si>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</si>
  <si>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</si>
  <si>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</si>
  <si>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</si>
  <si>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</si>
  <si>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</si>
  <si>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</si>
  <si>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</si>
  <si>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</si>
  <si>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</si>
  <si>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</si>
  <si>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</si>
  <si>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</si>
  <si>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</si>
  <si>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</si>
  <si>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</si>
  <si>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</si>
  <si>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</si>
  <si>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</si>
  <si>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</si>
  <si>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</si>
  <si>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</si>
  <si>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</si>
  <si>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</si>
  <si>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</si>
  <si>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</si>
  <si>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</si>
  <si>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</si>
  <si>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</si>
  <si>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</si>
  <si>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</si>
  <si>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</si>
  <si>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</si>
  <si>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</si>
  <si>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</si>
  <si>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</si>
  <si>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</si>
  <si>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</si>
  <si>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</si>
  <si>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</si>
  <si>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</si>
  <si>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</si>
  <si>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</si>
  <si>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</si>
  <si>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</si>
  <si>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</si>
  <si>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</si>
  <si>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</si>
  <si>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</si>
  <si>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</si>
  <si>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</si>
  <si>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</si>
  <si>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</si>
  <si>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</si>
  <si>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</si>
  <si>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</si>
  <si>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</si>
  <si>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</si>
  <si>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</si>
  <si>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</si>
  <si>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</si>
  <si>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</si>
  <si>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</si>
  <si>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</si>
  <si>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</si>
  <si>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</si>
  <si>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</si>
  <si>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</si>
  <si>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</si>
  <si>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</si>
  <si>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</si>
  <si>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</si>
  <si>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</si>
  <si>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</si>
  <si>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</si>
  <si>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</si>
  <si>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</si>
  <si>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</si>
  <si>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</si>
  <si>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</si>
  <si>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</si>
  <si>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</si>
  <si>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</si>
  <si>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</si>
  <si>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</si>
  <si>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</si>
  <si>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</si>
  <si>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</si>
  <si>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</si>
  <si>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</si>
  <si>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</si>
  <si>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</si>
  <si>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</si>
  <si>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</si>
  <si>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</si>
  <si>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</si>
  <si>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</si>
  <si>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</si>
  <si>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</si>
  <si>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</si>
  <si>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</si>
  <si>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</si>
  <si>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</si>
  <si>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</si>
  <si>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</si>
  <si>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</si>
  <si>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</si>
  <si>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</si>
  <si>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</si>
  <si>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</si>
  <si>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</si>
  <si>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</si>
  <si>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</si>
  <si>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</si>
  <si>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</si>
  <si>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</si>
  <si>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</si>
  <si>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</si>
  <si>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</si>
  <si>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</si>
  <si>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</si>
  <si>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</si>
  <si>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</si>
  <si>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</si>
  <si>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</si>
  <si>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</si>
  <si>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</si>
  <si>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</si>
  <si>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</si>
  <si>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</si>
  <si>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</si>
  <si>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</si>
  <si>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</si>
  <si>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</si>
  <si>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</si>
  <si>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</si>
  <si>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</si>
  <si>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</si>
  <si>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</si>
  <si>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</si>
  <si>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</si>
  <si>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</si>
  <si>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</si>
  <si>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</si>
  <si>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</si>
  <si>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</si>
  <si>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</si>
  <si>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</si>
  <si>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</si>
  <si>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</si>
  <si>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</si>
  <si>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</si>
  <si>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</si>
  <si>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</si>
  <si>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</si>
  <si>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</si>
  <si>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</si>
  <si>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</si>
  <si>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</si>
  <si>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</si>
  <si>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</si>
  <si>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</si>
  <si>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</si>
  <si>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</si>
  <si>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</si>
  <si>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</si>
  <si>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</si>
  <si>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</si>
  <si>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</si>
  <si>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</si>
  <si>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</si>
  <si>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</si>
  <si>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</si>
  <si>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</si>
  <si>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</si>
  <si>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</si>
  <si>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</si>
  <si>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</si>
  <si>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</si>
  <si>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</si>
  <si>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</si>
  <si>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</si>
  <si>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</si>
  <si>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</si>
  <si>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</si>
  <si>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</si>
  <si>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</si>
  <si>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</si>
  <si>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</si>
  <si>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</si>
  <si>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</si>
  <si>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</si>
  <si>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</si>
  <si>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</si>
  <si>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</si>
  <si>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</si>
  <si>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</si>
  <si>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</si>
  <si>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</si>
  <si>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</si>
  <si>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</si>
  <si>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</si>
  <si>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</si>
  <si>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</si>
  <si>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</si>
  <si>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</si>
  <si>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</si>
  <si>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</si>
  <si>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</si>
  <si>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</si>
  <si>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</si>
  <si>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</si>
  <si>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</si>
  <si>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</si>
  <si>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</si>
  <si>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</si>
  <si>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</si>
  <si>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</si>
  <si>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</si>
  <si>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</si>
  <si>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</si>
  <si>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</si>
  <si>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</si>
  <si>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</si>
  <si>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</si>
  <si>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</si>
  <si>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</si>
  <si>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</si>
  <si>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</si>
  <si>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</si>
  <si>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</si>
  <si>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</si>
  <si>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</si>
  <si>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</si>
  <si>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</si>
  <si>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</si>
  <si>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</si>
  <si>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</si>
  <si>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</si>
  <si>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</si>
  <si>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</si>
  <si>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</si>
  <si>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</si>
  <si>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</si>
  <si>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</si>
  <si>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</si>
  <si>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</si>
  <si>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</si>
  <si>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</si>
  <si>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</si>
  <si>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</si>
  <si>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</si>
  <si>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</si>
  <si>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</si>
  <si>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</si>
  <si>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</si>
  <si>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</si>
  <si>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</si>
  <si>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</si>
  <si>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</si>
  <si>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</si>
  <si>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</si>
  <si>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</si>
  <si>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</si>
  <si>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</si>
  <si>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</si>
  <si>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</si>
  <si>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</si>
  <si>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</si>
  <si>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</si>
  <si>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</si>
  <si>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</si>
  <si>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</si>
  <si>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</si>
  <si>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</si>
  <si>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</si>
  <si>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</si>
  <si>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</si>
  <si>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</si>
  <si>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</si>
  <si>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</si>
  <si>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</si>
  <si>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</si>
  <si>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</si>
  <si>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</si>
  <si>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</si>
  <si>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</si>
  <si>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</si>
  <si>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</si>
  <si>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</si>
  <si>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</si>
  <si>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</si>
  <si>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</si>
  <si>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</si>
  <si>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</si>
  <si>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</si>
  <si>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</si>
  <si>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</si>
  <si>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</si>
  <si>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</si>
  <si>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</si>
  <si>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</si>
  <si>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</si>
  <si>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</si>
  <si>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</si>
  <si>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</si>
  <si>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</si>
  <si>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</si>
  <si>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</si>
  <si>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</si>
  <si>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</si>
  <si>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</si>
  <si>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</si>
  <si>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</si>
  <si>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</si>
  <si>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</si>
  <si>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</si>
  <si>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</si>
  <si>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</si>
  <si>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</si>
  <si>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</si>
  <si>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</si>
  <si>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</si>
  <si>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</si>
  <si>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</si>
  <si>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</si>
  <si>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</si>
  <si>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</si>
  <si>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</si>
  <si>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</si>
  <si>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</si>
  <si>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</si>
  <si>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</si>
  <si>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</si>
  <si>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</si>
  <si>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</si>
  <si>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</si>
  <si>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</si>
  <si>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</si>
  <si>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</si>
  <si>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</si>
  <si>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</si>
  <si>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</si>
  <si>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</si>
  <si>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</si>
  <si>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</si>
  <si>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</si>
  <si>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</si>
  <si>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</si>
  <si>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</si>
  <si>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</si>
  <si>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</si>
  <si>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</si>
  <si>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</si>
  <si>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</si>
  <si>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</si>
  <si>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</si>
  <si>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</si>
  <si>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</si>
  <si>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</si>
  <si>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</si>
  <si>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</si>
  <si>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</si>
  <si>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</si>
  <si>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</si>
  <si>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</si>
  <si>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</si>
  <si>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</si>
  <si>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</si>
  <si>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</si>
  <si>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</si>
  <si>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</si>
  <si>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</si>
  <si>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</si>
  <si>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</si>
  <si>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</si>
  <si>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</si>
  <si>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</si>
  <si>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</si>
  <si>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</si>
  <si>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</si>
  <si>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</si>
  <si>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</si>
  <si>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</si>
  <si>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</si>
  <si>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</si>
  <si>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</si>
  <si>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</si>
  <si>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</si>
  <si>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</si>
  <si>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</si>
  <si>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</si>
  <si>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</si>
  <si>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</si>
  <si>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</si>
  <si>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</si>
  <si>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</si>
  <si>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</si>
  <si>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</si>
  <si>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</si>
  <si>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</si>
  <si>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</si>
  <si>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</si>
  <si>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</si>
  <si>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</si>
  <si>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</si>
  <si>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</si>
  <si>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</si>
  <si>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</si>
  <si>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</si>
  <si>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</si>
  <si>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</si>
  <si>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</si>
  <si>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</si>
  <si>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</si>
  <si>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</si>
  <si>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</si>
  <si>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</si>
  <si>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</si>
  <si>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</si>
  <si>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</si>
  <si>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</si>
  <si>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</si>
  <si>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</si>
  <si>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</si>
  <si>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</si>
  <si>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</si>
  <si>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</si>
  <si>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</si>
  <si>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</si>
  <si>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</si>
  <si>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</si>
  <si>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</si>
  <si>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</si>
  <si>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</si>
  <si>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</si>
  <si>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</si>
  <si>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</si>
  <si>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</si>
  <si>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</si>
  <si>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</si>
  <si>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</si>
  <si>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</si>
  <si>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</si>
  <si>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</si>
  <si>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</si>
  <si>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</si>
  <si>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</si>
  <si>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</si>
  <si>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</si>
  <si>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</si>
  <si>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</si>
  <si>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</si>
  <si>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</si>
  <si>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</si>
  <si>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</si>
  <si>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</si>
  <si>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</si>
  <si>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</si>
  <si>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</si>
  <si>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</si>
  <si>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</si>
  <si>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</si>
  <si>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</si>
  <si>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</si>
  <si>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</si>
  <si>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</si>
  <si>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</si>
  <si>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</si>
  <si>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</si>
  <si>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</si>
  <si>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</si>
  <si>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</si>
  <si>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</si>
  <si>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</si>
  <si>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</si>
  <si>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</si>
  <si>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</si>
  <si>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</si>
  <si>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</si>
  <si>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</si>
  <si>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</si>
  <si>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</si>
  <si>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</si>
  <si>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</si>
  <si>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</si>
  <si>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</si>
  <si>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</si>
  <si>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</si>
  <si>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</si>
  <si>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</si>
  <si>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</si>
  <si>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</si>
  <si>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</si>
  <si>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</si>
  <si>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</si>
  <si>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</si>
  <si>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</si>
  <si>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</si>
  <si>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</si>
  <si>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</si>
  <si>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</si>
  <si>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</si>
  <si>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</si>
  <si>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</si>
  <si>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</si>
  <si>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</si>
  <si>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</si>
  <si>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</si>
  <si>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</si>
  <si>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</si>
  <si>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</si>
  <si>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</si>
  <si>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</si>
  <si>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</si>
  <si>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</si>
  <si>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</si>
  <si>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</si>
  <si>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</si>
  <si>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</si>
  <si>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</si>
  <si>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</si>
  <si>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</si>
  <si>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</si>
  <si>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</si>
  <si>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</si>
  <si>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</si>
  <si>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</si>
  <si>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</si>
  <si>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</si>
  <si>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</si>
  <si>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</si>
  <si>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</si>
  <si>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</si>
  <si>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</si>
  <si>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</si>
  <si>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</si>
  <si>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</si>
  <si>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</si>
  <si>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</si>
  <si>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</si>
  <si>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</si>
  <si>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</si>
  <si>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</si>
  <si>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</si>
  <si>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</si>
  <si>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</si>
  <si>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</si>
  <si>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</si>
  <si>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</si>
  <si>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</si>
  <si>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</si>
  <si>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</si>
  <si>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</si>
  <si>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</si>
  <si>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</si>
  <si>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</si>
  <si>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</si>
  <si>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</si>
  <si>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</si>
  <si>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</si>
  <si>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</si>
  <si>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</si>
  <si>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</si>
  <si>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</si>
  <si>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</si>
  <si>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</si>
  <si>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</si>
  <si>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</si>
  <si>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</si>
  <si>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</si>
  <si>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</si>
  <si>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</si>
  <si>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</si>
  <si>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</si>
  <si>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</si>
  <si>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</si>
  <si>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</si>
  <si>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</si>
  <si>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</si>
  <si>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</si>
  <si>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</si>
  <si>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</si>
  <si>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</si>
  <si>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</si>
  <si>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</si>
  <si>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</si>
  <si>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</si>
  <si>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</si>
  <si>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</si>
  <si>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</si>
  <si>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</si>
  <si>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</si>
  <si>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</si>
  <si>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</si>
  <si>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</si>
  <si>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</si>
  <si>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</si>
  <si>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</si>
  <si>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</si>
  <si>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</si>
  <si>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</si>
  <si>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</si>
  <si>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</si>
  <si>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</si>
  <si>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</si>
  <si>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</si>
  <si>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</si>
  <si>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</si>
  <si>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</si>
  <si>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</si>
  <si>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</si>
  <si>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</si>
  <si>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</si>
  <si>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</si>
  <si>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</si>
  <si>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</si>
  <si>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</si>
  <si>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</si>
  <si>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</si>
  <si>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</si>
  <si>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</si>
  <si>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</si>
  <si>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</si>
  <si>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</si>
  <si>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</si>
  <si>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</si>
  <si>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</si>
  <si>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</si>
  <si>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</si>
  <si>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</si>
  <si>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</si>
  <si>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</si>
  <si>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</si>
  <si>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</si>
  <si>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</si>
  <si>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</si>
  <si>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</si>
  <si>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</si>
  <si>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</si>
  <si>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</si>
  <si>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</si>
  <si>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</si>
  <si>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</si>
  <si>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</si>
  <si>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</si>
  <si>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</si>
  <si>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</si>
  <si>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</si>
  <si>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</si>
  <si>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</si>
  <si>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</si>
  <si>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</si>
  <si>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</si>
  <si>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</si>
  <si>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</si>
  <si>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</si>
  <si>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</si>
  <si>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</si>
  <si>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</si>
  <si>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</si>
  <si>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</si>
  <si>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</si>
  <si>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</si>
  <si>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</si>
  <si>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</si>
  <si>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</si>
  <si>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</si>
  <si>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</si>
  <si>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</si>
  <si>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</si>
  <si>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</si>
  <si>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</si>
  <si>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</si>
  <si>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</si>
  <si>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</si>
  <si>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</si>
  <si>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</si>
  <si>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</si>
  <si>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</si>
  <si>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</si>
  <si>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</si>
  <si>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</si>
  <si>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</si>
  <si>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</si>
  <si>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</si>
  <si>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</si>
  <si>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</si>
  <si>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</si>
  <si>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</si>
  <si>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</si>
  <si>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</si>
  <si>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</si>
  <si>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</si>
  <si>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</si>
  <si>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</si>
  <si>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</si>
  <si>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</si>
  <si>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</si>
  <si>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</si>
  <si>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</si>
  <si>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</si>
  <si>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</si>
  <si>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</si>
  <si>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</si>
  <si>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</si>
  <si>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</si>
  <si>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</si>
  <si>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</si>
  <si>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</si>
  <si>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</si>
  <si>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</si>
  <si>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</si>
  <si>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</si>
  <si>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</si>
  <si>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</si>
  <si>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</si>
  <si>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</si>
  <si>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</si>
  <si>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</si>
  <si>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</si>
  <si>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</si>
  <si>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</si>
  <si>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</si>
  <si>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</si>
  <si>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</si>
  <si>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</si>
  <si>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</si>
  <si>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</si>
  <si>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</si>
  <si>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</si>
  <si>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</si>
  <si>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</si>
  <si>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</si>
  <si>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</si>
  <si>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</si>
  <si>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</si>
  <si>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</si>
  <si>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</si>
  <si>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</si>
  <si>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</si>
  <si>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</si>
  <si>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</si>
  <si>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</si>
  <si>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</si>
  <si>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</si>
  <si>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</si>
  <si>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</si>
  <si>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</si>
  <si>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</si>
  <si>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</si>
  <si>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</si>
  <si>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</si>
  <si>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</si>
  <si>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</si>
  <si>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</si>
  <si>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</si>
  <si>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</si>
  <si>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</si>
  <si>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</si>
  <si>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</si>
  <si>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</si>
  <si>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</si>
  <si>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</si>
  <si>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</si>
  <si>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</si>
  <si>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</si>
  <si>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</si>
  <si>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</si>
  <si>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</si>
  <si>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</si>
  <si>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</si>
  <si>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</si>
  <si>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</si>
  <si>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</si>
  <si>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</si>
  <si>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</si>
  <si>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</si>
  <si>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</si>
  <si>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</si>
  <si>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</si>
  <si>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</si>
  <si>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</si>
  <si>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</si>
  <si>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</si>
  <si>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</si>
  <si>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</si>
  <si>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</si>
  <si>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</si>
  <si>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</si>
  <si>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</si>
  <si>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</si>
  <si>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</si>
  <si>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</si>
  <si>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</si>
  <si>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</si>
  <si>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</si>
  <si>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</si>
  <si>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</si>
  <si>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</si>
  <si>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</si>
  <si>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</si>
  <si>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</si>
  <si>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</si>
  <si>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</si>
  <si>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</si>
  <si>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</si>
  <si>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</si>
  <si>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</si>
  <si>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</si>
  <si>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</si>
  <si>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</si>
  <si>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</si>
  <si>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</si>
  <si>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</si>
  <si>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</si>
  <si>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</si>
  <si>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</si>
  <si>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</si>
  <si>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</si>
  <si>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</si>
  <si>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</si>
  <si>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</si>
  <si>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</si>
  <si>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</si>
  <si>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</si>
  <si>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</si>
  <si>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</si>
  <si>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</si>
  <si>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</si>
  <si>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</si>
  <si>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</si>
  <si>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</si>
  <si>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</si>
  <si>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</si>
  <si>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</si>
  <si>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</si>
  <si>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</si>
  <si>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</si>
  <si>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</si>
  <si>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</si>
  <si>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</si>
  <si>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</si>
  <si>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</si>
  <si>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</si>
  <si>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</si>
  <si>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</si>
  <si>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</si>
  <si>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</si>
  <si>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</si>
  <si>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</si>
  <si>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</si>
  <si>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</si>
  <si>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</si>
  <si>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</si>
  <si>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</si>
  <si>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</si>
  <si>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</si>
  <si>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</si>
  <si>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</si>
  <si>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</si>
  <si>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</si>
  <si>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</si>
  <si>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</si>
  <si>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</si>
  <si>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</si>
  <si>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</si>
  <si>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</si>
  <si>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</si>
  <si>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</si>
  <si>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</si>
  <si>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</si>
  <si>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</si>
  <si>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</si>
  <si>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</si>
  <si>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</si>
  <si>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</si>
  <si>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</si>
  <si>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</si>
  <si>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</si>
  <si>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</si>
  <si>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</si>
  <si>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</si>
  <si>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</si>
  <si>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</si>
  <si>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</si>
  <si>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</si>
  <si>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</si>
  <si>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</si>
  <si>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</si>
  <si>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</si>
  <si>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</si>
  <si>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</si>
  <si>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</si>
  <si>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</si>
  <si>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</si>
  <si>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</si>
  <si>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</si>
  <si>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</si>
  <si>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</si>
  <si>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</si>
  <si>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</si>
  <si>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</si>
  <si>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</si>
  <si>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</si>
  <si>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</si>
  <si>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</si>
  <si>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</si>
  <si>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</si>
  <si>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</si>
  <si>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</si>
  <si>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</si>
  <si>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</si>
  <si>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</si>
  <si>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</si>
  <si>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</si>
  <si>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</si>
  <si>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</si>
  <si>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</si>
  <si>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</si>
  <si>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</si>
  <si>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</si>
  <si>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</si>
  <si>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</si>
  <si>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</si>
  <si>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</si>
  <si>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</si>
  <si>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</si>
  <si>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</si>
  <si>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</si>
  <si>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</si>
  <si>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</si>
  <si>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</si>
  <si>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</si>
  <si>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</si>
  <si>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</si>
  <si>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</si>
  <si>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</si>
  <si>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</si>
  <si>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</si>
  <si>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</si>
  <si>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</si>
  <si>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</si>
  <si>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</si>
  <si>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</si>
  <si>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</si>
  <si>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</si>
  <si>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</si>
  <si>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</si>
  <si>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</si>
  <si>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</si>
  <si>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</si>
  <si>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</si>
  <si>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</si>
  <si>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</si>
  <si>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</si>
  <si>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</si>
  <si>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</si>
  <si>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</si>
  <si>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</si>
  <si>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</si>
  <si>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</si>
  <si>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</si>
  <si>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</si>
  <si>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</si>
  <si>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</si>
  <si>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</si>
  <si>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</si>
  <si>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</si>
  <si>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</si>
  <si>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</si>
  <si>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</si>
  <si>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</si>
  <si>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</si>
  <si>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</si>
  <si>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</si>
  <si>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</si>
  <si>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</si>
  <si>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</si>
  <si>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</si>
  <si>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</si>
  <si>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</si>
  <si>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</si>
  <si>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</si>
  <si>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</si>
  <si>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</si>
  <si>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</si>
  <si>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</si>
  <si>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</si>
  <si>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</si>
  <si>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</si>
  <si>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</si>
  <si>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</si>
  <si>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</si>
  <si>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</si>
  <si>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</si>
  <si>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</si>
  <si>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</si>
  <si>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</si>
  <si>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</si>
  <si>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</si>
  <si>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</si>
  <si>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</si>
  <si>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</si>
  <si>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</si>
  <si>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</si>
  <si>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</si>
  <si>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</si>
  <si>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</si>
  <si>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</si>
  <si>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</si>
  <si>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</si>
  <si>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</si>
  <si>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</si>
  <si>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</si>
  <si>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</si>
  <si>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</si>
  <si>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</si>
  <si>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</si>
  <si>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</si>
  <si>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</si>
  <si>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</si>
  <si>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</si>
  <si>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</si>
  <si>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</si>
  <si>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</si>
  <si>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</si>
  <si>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</si>
  <si>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</si>
  <si>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</si>
  <si>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</si>
  <si>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</si>
  <si>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</si>
  <si>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</si>
  <si>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</si>
  <si>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</si>
  <si>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</si>
  <si>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</si>
  <si>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</si>
  <si>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</si>
  <si>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</si>
  <si>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</si>
  <si>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</si>
  <si>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</si>
  <si>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</si>
  <si>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</si>
  <si>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</si>
  <si>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</si>
  <si>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</si>
  <si>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</si>
  <si>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</si>
  <si>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</si>
  <si>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</si>
  <si>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</si>
  <si>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</si>
  <si>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</si>
  <si>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</si>
  <si>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</si>
  <si>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</si>
  <si>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</si>
  <si>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</si>
  <si>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</si>
  <si>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</si>
  <si>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</si>
  <si>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</si>
  <si>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</si>
  <si>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</si>
  <si>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</si>
  <si>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</si>
  <si>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</si>
  <si>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</si>
  <si>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</si>
  <si>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</si>
  <si>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</si>
  <si>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</si>
  <si>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</si>
  <si>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</si>
  <si>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</si>
  <si>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</si>
  <si>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</si>
  <si>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</si>
  <si>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</si>
  <si>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</si>
  <si>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</si>
  <si>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</si>
  <si>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</si>
  <si>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</si>
  <si>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</si>
  <si>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</si>
  <si>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</si>
  <si>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</si>
  <si>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</si>
  <si>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</si>
  <si>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</si>
  <si>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</si>
  <si>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</si>
  <si>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</si>
  <si>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</si>
  <si>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</si>
  <si>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</si>
  <si>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</si>
  <si>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</si>
  <si>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</si>
  <si>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</si>
  <si>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</si>
  <si>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</si>
  <si>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</si>
  <si>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</si>
  <si>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</si>
  <si>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</si>
  <si>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</si>
  <si>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</si>
  <si>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</si>
  <si>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</si>
  <si>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</si>
  <si>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</si>
  <si>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</si>
  <si>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</si>
  <si>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</si>
  <si>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</si>
  <si>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</si>
  <si>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</si>
  <si>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</si>
  <si>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</si>
  <si>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</si>
  <si>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</si>
  <si>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</si>
  <si>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</si>
  <si>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</si>
  <si>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</si>
  <si>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</si>
  <si>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</si>
  <si>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</si>
  <si>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</si>
  <si>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</si>
  <si>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</si>
  <si>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</si>
  <si>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</si>
  <si>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</si>
  <si>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</si>
  <si>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</si>
  <si>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</si>
  <si>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</si>
  <si>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</si>
  <si>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</si>
  <si>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</si>
  <si>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</si>
  <si>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</si>
  <si>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</si>
  <si>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</si>
  <si>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</si>
  <si>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</si>
  <si>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</si>
  <si>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</si>
  <si>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</si>
  <si>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</si>
  <si>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</si>
  <si>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</si>
  <si>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</si>
  <si>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</si>
  <si>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</si>
  <si>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</si>
  <si>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</si>
  <si>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</si>
  <si>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</si>
  <si>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</si>
  <si>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</si>
  <si>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</si>
  <si>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</si>
  <si>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</si>
  <si>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</si>
  <si>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</si>
  <si>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</si>
  <si>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</si>
  <si>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</si>
  <si>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</si>
  <si>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</si>
  <si>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</si>
  <si>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</si>
  <si>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</si>
  <si>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</si>
  <si>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</si>
  <si>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</si>
  <si>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</si>
  <si>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</si>
  <si>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</si>
  <si>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</si>
  <si>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</si>
  <si>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</si>
  <si>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</si>
  <si>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</si>
  <si>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</si>
  <si>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</si>
  <si>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</si>
  <si>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</si>
  <si>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</si>
  <si>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</si>
  <si>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</si>
  <si>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</si>
  <si>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</si>
  <si>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</si>
  <si>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</si>
  <si>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</si>
  <si>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</si>
  <si>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</si>
  <si>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</si>
  <si>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</si>
  <si>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</si>
  <si>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</si>
  <si>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</si>
  <si>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</si>
  <si>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</si>
  <si>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</si>
  <si>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</si>
  <si>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</si>
  <si>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</si>
  <si>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</si>
  <si>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</si>
  <si>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</si>
  <si>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</si>
  <si>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</si>
  <si>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</si>
  <si>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</si>
  <si>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</si>
  <si>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</si>
  <si>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</si>
  <si>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</si>
  <si>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</si>
  <si>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</si>
  <si>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</si>
  <si>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</si>
  <si>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</si>
  <si>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</si>
  <si>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</si>
  <si>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</si>
  <si>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</si>
  <si>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</si>
  <si>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</si>
  <si>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</si>
  <si>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</si>
  <si>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</si>
  <si>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</si>
  <si>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</si>
  <si>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</si>
  <si>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</si>
  <si>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</si>
  <si>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</si>
  <si>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</si>
  <si>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</si>
  <si>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</si>
  <si>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</si>
  <si>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</si>
  <si>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</si>
  <si>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</si>
  <si>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</si>
  <si>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</si>
  <si>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</si>
  <si>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</si>
  <si>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</si>
  <si>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</si>
  <si>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</si>
  <si>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</si>
  <si>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</si>
  <si>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</si>
  <si>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</si>
  <si>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</si>
  <si>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</si>
  <si>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</si>
  <si>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</si>
  <si>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</si>
  <si>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</si>
  <si>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</si>
  <si>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</si>
  <si>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</si>
  <si>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</si>
  <si>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</si>
  <si>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</si>
  <si>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</si>
  <si>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</si>
  <si>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</si>
  <si>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</si>
  <si>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</si>
  <si>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</si>
  <si>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</si>
  <si>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</si>
  <si>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</si>
  <si>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</si>
  <si>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</si>
  <si>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</si>
  <si>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</si>
  <si>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</si>
  <si>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</si>
  <si>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</si>
  <si>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</si>
  <si>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</si>
  <si>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</si>
  <si>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</si>
  <si>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</si>
  <si>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</si>
  <si>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</si>
  <si>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</si>
  <si>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</si>
  <si>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</si>
  <si>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</si>
  <si>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</si>
  <si>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</si>
  <si>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</si>
  <si>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</si>
  <si>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</si>
  <si>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</si>
  <si>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</si>
  <si>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</si>
  <si>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</si>
  <si>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</si>
  <si>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</si>
  <si>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</si>
  <si>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</si>
  <si>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</si>
  <si>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</si>
  <si>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</si>
  <si>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</si>
  <si>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</si>
  <si>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</si>
  <si>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</si>
  <si>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</si>
  <si>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</si>
  <si>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</si>
  <si>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</si>
  <si>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</si>
  <si>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</si>
  <si>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</si>
  <si>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</si>
  <si>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</si>
  <si>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</si>
  <si>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</si>
  <si>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</si>
  <si>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</si>
  <si>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</si>
  <si>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</si>
  <si>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</si>
  <si>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</si>
  <si>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</si>
  <si>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</si>
  <si>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</si>
  <si>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</si>
  <si>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</si>
  <si>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</si>
  <si>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</si>
  <si>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</si>
  <si>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</si>
  <si>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</si>
  <si>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</si>
  <si>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</si>
  <si>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</si>
  <si>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</si>
  <si>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</si>
  <si>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</si>
  <si>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</si>
  <si>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</si>
  <si>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</si>
  <si>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</si>
  <si>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</si>
  <si>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</si>
  <si>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</si>
  <si>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</si>
  <si>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</si>
  <si>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</si>
  <si>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</si>
  <si>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</si>
  <si>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</si>
  <si>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</si>
  <si>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</si>
  <si>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</si>
  <si>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</si>
  <si>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</si>
  <si>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</si>
  <si>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</si>
  <si>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</si>
  <si>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</si>
  <si>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</si>
  <si>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</si>
  <si>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</si>
  <si>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</si>
  <si>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</si>
  <si>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</si>
  <si>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</si>
  <si>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</si>
  <si>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</si>
  <si>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</si>
  <si>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</si>
  <si>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</si>
  <si>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</si>
  <si>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</si>
  <si>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</si>
  <si>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</si>
  <si>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</si>
  <si>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</si>
  <si>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</si>
  <si>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</si>
  <si>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</si>
  <si>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</si>
  <si>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</si>
  <si>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</si>
  <si>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</si>
  <si>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</si>
  <si>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</si>
  <si>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</si>
  <si>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</si>
  <si>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</si>
  <si>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</si>
  <si>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</si>
  <si>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</si>
  <si>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</si>
  <si>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</si>
  <si>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</si>
  <si>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</si>
  <si>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</si>
  <si>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</si>
  <si>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</si>
  <si>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</si>
  <si>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</si>
  <si>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</si>
  <si>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</si>
  <si>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</si>
  <si>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</si>
  <si>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</si>
  <si>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</si>
  <si>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</si>
  <si>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</si>
  <si>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</si>
  <si>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</si>
  <si>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</si>
  <si>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</si>
  <si>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</si>
  <si>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</si>
  <si>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</si>
  <si>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</si>
  <si>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</si>
  <si>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</si>
  <si>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</si>
  <si>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</si>
  <si>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</si>
  <si>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</si>
  <si>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</si>
  <si>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</si>
  <si>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</si>
  <si>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</si>
  <si>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</si>
  <si>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</si>
  <si>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</si>
  <si>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</si>
  <si>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</si>
  <si>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</si>
  <si>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</si>
  <si>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</si>
  <si>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</si>
  <si>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</si>
  <si>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</si>
  <si>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</si>
  <si>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</si>
  <si>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</si>
  <si>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</si>
  <si>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</si>
  <si>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</si>
  <si>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</si>
  <si>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</si>
  <si>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</si>
  <si>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</si>
  <si>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</si>
  <si>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</si>
  <si>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</si>
  <si>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</si>
  <si>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</si>
  <si>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</si>
  <si>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</si>
  <si>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</si>
  <si>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</si>
  <si>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</si>
  <si>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</si>
  <si>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</si>
  <si>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</si>
  <si>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</si>
  <si>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</si>
  <si>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</si>
  <si>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</si>
  <si>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</si>
  <si>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</si>
  <si>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</si>
  <si>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</si>
  <si>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</si>
  <si>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</si>
  <si>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</si>
  <si>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</si>
  <si>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</si>
  <si>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</si>
  <si>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</si>
  <si>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</si>
  <si>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</si>
  <si>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</si>
  <si>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</si>
  <si>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</si>
  <si>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</si>
  <si>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</si>
  <si>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</si>
  <si>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</si>
  <si>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</si>
  <si>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</si>
  <si>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</si>
  <si>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</si>
  <si>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</si>
  <si>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</si>
  <si>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</si>
  <si>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</si>
  <si>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</si>
  <si>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</si>
  <si>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</si>
  <si>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</si>
  <si>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</si>
  <si>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</si>
  <si>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</si>
  <si>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</si>
  <si>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</si>
  <si>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</si>
  <si>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</si>
  <si>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</si>
  <si>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</si>
  <si>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</si>
  <si>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</si>
  <si>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</si>
  <si>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</si>
  <si>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</si>
  <si>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</si>
  <si>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</si>
  <si>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</si>
  <si>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</si>
  <si>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</si>
  <si>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</si>
  <si>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</si>
  <si>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</si>
  <si>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</si>
  <si>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</si>
  <si>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</si>
  <si>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</si>
  <si>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</si>
  <si>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</si>
  <si>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</si>
  <si>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</si>
  <si>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</si>
  <si>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</si>
  <si>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</si>
  <si>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</si>
  <si>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</si>
  <si>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</si>
  <si>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</si>
  <si>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</si>
  <si>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</si>
  <si>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</si>
  <si>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</si>
  <si>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</si>
  <si>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</si>
  <si>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</si>
  <si>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</si>
  <si>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</si>
  <si>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</si>
  <si>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</si>
  <si>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</si>
  <si>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</si>
  <si>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</si>
  <si>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</si>
  <si>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</si>
  <si>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</si>
  <si>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</si>
  <si>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</si>
  <si>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</si>
  <si>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</si>
  <si>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</si>
  <si>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</si>
  <si>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</si>
  <si>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</si>
  <si>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</si>
  <si>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</si>
  <si>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</si>
  <si>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</si>
  <si>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</si>
  <si>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</si>
  <si>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</si>
  <si>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</si>
  <si>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</si>
  <si>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</si>
  <si>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</si>
  <si>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</si>
  <si>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</si>
  <si>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</si>
  <si>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</si>
  <si>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</si>
  <si>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</si>
  <si>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</si>
  <si>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</si>
  <si>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</si>
  <si>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</si>
  <si>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</si>
  <si>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</si>
  <si>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</si>
  <si>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</si>
  <si>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</si>
  <si>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</si>
  <si>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</si>
  <si>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</si>
  <si>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</si>
  <si>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</si>
  <si>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</si>
  <si>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</si>
  <si>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</si>
  <si>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</si>
  <si>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</si>
  <si>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</si>
  <si>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</si>
  <si>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</si>
  <si>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</si>
  <si>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</si>
  <si>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</si>
  <si>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</si>
  <si>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</si>
  <si>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</si>
  <si>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</si>
  <si>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</si>
  <si>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</si>
  <si>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</si>
  <si>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</si>
  <si>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</si>
  <si>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</si>
  <si>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</si>
  <si>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</si>
  <si>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</si>
  <si>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</si>
  <si>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</si>
  <si>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</si>
  <si>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</si>
  <si>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</si>
  <si>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</si>
  <si>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</si>
  <si>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</si>
  <si>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</si>
  <si>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</si>
  <si>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</si>
  <si>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</si>
  <si>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</si>
  <si>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</si>
  <si>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</si>
  <si>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</si>
  <si>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</si>
  <si>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</si>
  <si>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</si>
  <si>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</si>
  <si>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</si>
  <si>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</si>
  <si>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</si>
  <si>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</si>
  <si>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</si>
  <si>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</si>
  <si>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</si>
  <si>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</si>
  <si>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</si>
  <si>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</si>
  <si>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</si>
  <si>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</si>
  <si>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</si>
  <si>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</si>
  <si>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</si>
  <si>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</si>
  <si>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</si>
  <si>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</si>
  <si>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</si>
  <si>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</si>
  <si>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</si>
  <si>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</si>
  <si>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</si>
  <si>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</si>
  <si>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</si>
  <si>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</si>
  <si>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ETA 40 min</t>
  </si>
  <si>
    <t>PCM-20251116-00000590</t>
  </si>
  <si>
    <t>5G turned off due to load issue // EM team at site connected PG</t>
  </si>
  <si>
    <t>PCM-20251116-00000624</t>
  </si>
  <si>
    <t xml:space="preserve">ETA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</si>
  <si>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</si>
  <si>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</si>
  <si>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</si>
  <si>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</si>
  <si>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</si>
  <si>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</si>
  <si>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</si>
  <si>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</si>
  <si>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</si>
  <si>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</si>
  <si>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</si>
  <si>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</si>
  <si>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</si>
  <si>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</si>
  <si>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TT-20251116-00577</t>
  </si>
  <si>
    <t>EM team moved need 25 min</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</si>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</sst>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314.41588402777415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0.28115023147984175</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45977.3643099537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45977.3643099537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45977.3643099537</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45977.3643099537</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45977.3643099537</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45977.3643099537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45977.3643099537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45977.3643099537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45977.3643099537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45977.3643099537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45977.3643099537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45977.3643099537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45977.3643099537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45977.3643099537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45977.3643099537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45977.3643099537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45977.3643099537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45977.3643099537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45977.3643099537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45977.3643099537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45977.3643099537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45977.3643099537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45977.3643099537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45977.3643099537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45977.3643099537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45977.3643099537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45977.3643099537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45977.3643099537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45977.3643099537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45977.3643099537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45977.3643099537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45977.3643099537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45977.3643099537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45977.3643099537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45977.3643099537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45977.3643099537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45977.3643099537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45977.3643099537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45977.3643099537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45977.3643099537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45977.3643099537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45977.3643099537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45977.3643099537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45977.3643099537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45977.3643099537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45977.3643099537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45977.3643099537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45977.3643099537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45977.3643099537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45977.3643099537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45977.3643099537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45977.3643099537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45977.3643099537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45977.3643099537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45977.3643099537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45977.3643099537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45977.3643099537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45977.3643099537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45977.3643099537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45977.3643099537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45977.3643099537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45977.3643099537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45977.3643099537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45977.3643099537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45977.3643099537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45977.3643099537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45977.3643099537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45977.3643099537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45977.3643099537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45977.3643099537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45977.3643099537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45977.3643099537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45977.3643099537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45977.3643099537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45977.3643099537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45977.3643099537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45977.3643099537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45977.3643099537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45977.3643099537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45977.3643099537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45977.3643099537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45977.3643099537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45977.3643099537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45977.3643099537</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tabSelected="1" workbookViewId="0">
      <selection activeCell="C11" sqref="C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152.36447199073882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0.92796736110904021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39110</v>
      </c>
      <c r="B5" s="18" t="str">
        <f>IFERROR(VLOOKUP(D5,DB!A:K,11,0),"")</f>
        <v>R2</v>
      </c>
      <c r="C5" s="18">
        <v>4</v>
      </c>
      <c r="D5" s="18" t="s">
        <v>19048</v>
      </c>
      <c r="E5" s="103" t="s">
        <v>39021</v>
      </c>
      <c r="F5" s="104">
        <v>45976.932523148149</v>
      </c>
      <c r="G5" s="105">
        <f ca="1">IFERROR(NOW()-F5,"-")</f>
        <v>0.43178680555138271</v>
      </c>
      <c r="H5" s="156">
        <v>45976.920451388891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39112</v>
      </c>
      <c r="B6" s="18" t="str">
        <f>IFERROR(VLOOKUP(D6,DB!A:K,11,0),"")</f>
        <v>R2</v>
      </c>
      <c r="C6" s="18">
        <v>1</v>
      </c>
      <c r="D6" s="18" t="s">
        <v>25661</v>
      </c>
      <c r="E6" s="103" t="s">
        <v>39021</v>
      </c>
      <c r="F6" s="104">
        <v>45977.018923611111</v>
      </c>
      <c r="G6" s="105">
        <f ca="1">IFERROR(NOW()-F6,"-")</f>
        <v>0.34538634258933598</v>
      </c>
      <c r="H6" s="104">
        <v>45977.014143518521</v>
      </c>
      <c r="I6" s="18" t="str">
        <f>IFERROR(VLOOKUP(D6,DB!A:F,6,0),"")</f>
        <v>Generator-SG</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3</v>
      </c>
      <c r="D7" s="18" t="s">
        <v>25436</v>
      </c>
      <c r="E7" s="103" t="s">
        <v>39021</v>
      </c>
      <c r="F7" s="104"/>
      <c r="G7" s="105">
        <f ca="1">IFERROR(NOW()-F7,"-")</f>
        <v>45977.3643099537</v>
      </c>
      <c r="H7" s="104"/>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1</v>
      </c>
      <c r="D8" s="18" t="s">
        <v>20380</v>
      </c>
      <c r="E8" s="103"/>
      <c r="F8" s="104">
        <v>45977.338773148149</v>
      </c>
      <c r="G8" s="105">
        <f ca="1">IFERROR(NOW()-F8,"-")</f>
        <v>2.5536805551382713E-2</v>
      </c>
      <c r="H8" s="104">
        <v>45977.332939814813</v>
      </c>
      <c r="I8" s="18" t="str">
        <f>IFERROR(VLOOKUP(D8,DB!A:F,6,0),"")</f>
        <v>SCECO</v>
      </c>
      <c r="J8" s="18" t="str">
        <f>IFERROR(VLOOKUP(D8,DB!A:G,7,0),"")</f>
        <v>Good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2</v>
      </c>
      <c r="D9" s="18" t="s">
        <v>23915</v>
      </c>
      <c r="E9" s="103" t="s">
        <v>39021</v>
      </c>
      <c r="F9" s="104">
        <v>45977.356886574074</v>
      </c>
      <c r="G9" s="105">
        <f ca="1">IFERROR(NOW()-F9,"-")</f>
        <v>7.423379625834059E-3</v>
      </c>
      <c r="H9" s="104">
        <v>45977.35</v>
      </c>
      <c r="I9" s="18" t="str">
        <f>IFERROR(VLOOKUP(D9,DB!A:F,6,0),"")</f>
        <v>SCECO</v>
      </c>
      <c r="J9" s="18" t="str">
        <f>IFERROR(VLOOKUP(D9,DB!A:G,7,0),"")</f>
        <v>Dead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45977.3643099537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45977.3643099537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45977.3643099537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45977.3643099537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45977.3643099537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45977.3643099537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45977.3643099537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45977.3643099537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45977.3643099537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45977.3643099537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45977.3643099537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45977.3643099537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45977.3643099537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45977.3643099537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45977.3643099537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45977.3643099537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45977.3643099537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45977.3643099537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45977.3643099537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45977.3643099537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45977.3643099537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45977.3643099537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45977.3643099537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45977.3643099537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45977.3643099537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45977.3643099537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45977.3643099537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45977.3643099537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45977.3643099537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45977.3643099537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45977.3643099537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45977.3643099537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45977.3643099537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45977.3643099537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45977.3643099537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45977.3643099537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45977.3643099537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45977.3643099537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45977.3643099537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45977.3643099537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45977.3643099537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45977.3643099537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45977.3643099537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45977.3643099537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45977.3643099537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45977.3643099537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45977.3643099537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45977.3643099537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45977.3643099537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45977.3643099537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45977.3643099537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45977.3643099537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45977.3643099537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45977.3643099537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45977.3643099537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45977.3643099537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45977.3643099537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45977.3643099537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45977.3643099537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45977.3643099537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45977.3643099537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45977.3643099537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45977.3643099537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45977.3643099537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45977.3643099537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45977.3643099537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45977.3643099537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45977.3643099537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45977.3643099537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45977.3643099537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45977.3643099537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45977.3643099537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45977.3643099537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45977.3643099537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45977.3643099537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45977.3643099537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45977.3643099537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45977.3643099537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45977.3643099537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45977.3643099537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45977.3643099537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45977.3643099537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45977.3643099537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45977.3643099537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45977.3643099537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45977.3643099537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45977.3643099537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45977.3643099537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45977.3643099537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45977.3643099537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45977.3643099537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45977.3643099537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45977.3643099537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45977.3643099537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45977.3643099537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45977.3643099537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45977.3643099537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45977.3643099537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45977.3643099537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45977.3643099537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45977.3643099537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45977.3643099537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45977.3643099537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45977.3643099537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45977.3643099537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45977.3643099537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45977.3643099537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45977.3643099537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45977.3643099537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45977.3643099537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45977.3643099537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45977.3643099537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45977.3643099537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45977.3643099537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45977.3643099537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45977.3643099537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45977.3643099537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45977.3643099537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45977.3643099537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45977.3643099537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45977.3643099537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45977.3643099537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45977.3643099537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45977.3643099537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45977.3643099537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45977.3643099537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45977.3643099537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45977.3643099537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45977.3643099537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45977.3643099537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45977.3643099537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45977.3643099537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45977.3643099537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45977.3643099537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45977.3643099537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45977.3643099537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45977.3643099537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45977.3643099537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45977.3643099537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45977.3643099537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45977.3643099537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45977.3643099537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45977.3643099537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45977.3643099537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45977.3643099537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45977.3643099537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45977.3643099537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45977.3643099537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45977.3643099537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45977.3643099537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45977.3643099537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45977.3643099537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45977.3643099537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45977.3643099537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45977.3643099537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45977.3643099537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45977.3643099537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45977.3643099537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45977.3643099537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45977.3643099537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45977.3643099537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45977.3643099537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45977.3643099537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45977.3643099537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45977.3643099537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45977.3643099537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45977.3643099537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45977.3643099537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45977.3643099537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45977.3643099537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45977.3643099537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45977.3643099537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45977.3643099537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45977.3643099537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45977.3643099537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45977.3643099537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45977.3643099537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45977.3643099537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45977.3643099537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45977.3643099537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45977.3643099537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45977.3643099537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45977.3643099537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45977.3643099537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45977.3643099537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45977.3643099537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45977.3643099537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45977.3643099537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45977.3643099537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45977.3643099537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45977.3643099537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45977.3643099537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45977.3643099537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45977.3643099537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45977.3643099537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45977.3643099537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45977.3643099537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45977.3643099537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45977.3643099537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45977.3643099537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45977.3643099537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45977.3643099537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45977.3643099537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45977.3643099537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45977.3643099537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45977.3643099537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45977.3643099537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45977.3643099537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45977.3643099537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45977.3643099537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45977.3643099537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45977.3643099537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45977.3643099537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45977.3643099537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45977.3643099537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45977.3643099537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45977.3643099537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45977.3643099537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45977.3643099537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45977.3643099537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45977.3643099537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45977.3643099537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45977.3643099537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45977.3643099537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45977.3643099537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45977.3643099537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45977.3643099537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45977.3643099537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45977.3643099537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45977.3643099537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45977.3643099537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45977.3643099537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45977.3643099537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45977.3643099537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45977.3643099537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45977.3643099537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45977.3643099537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45977.3643099537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45977.3643099537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45977.3643099537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45977.3643099537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45977.3643099537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45977.3643099537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45977.3643099537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45977.3643099537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45977.3643099537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45977.3643099537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45977.3643099537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45977.3643099537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45977.3643099537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45977.3643099537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45977.3643099537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45977.3643099537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45977.3643099537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45977.3643099537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45977.3643099537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45977.3643099537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45977.3643099537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45977.3643099537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45977.3643099537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45977.3643099537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45977.3643099537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45977.3643099537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45977.3643099537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45977.3643099537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45977.3643099537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45977.3643099537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45977.3643099537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45977.3643099537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45977.3643099537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45977.3643099537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45977.3643099537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45977.3643099537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45977.3643099537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45977.3643099537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45977.3643099537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45977.3643099537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45977.3643099537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45977.3643099537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45977.3643099537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45977.3643099537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45977.3643099537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45977.3643099537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45977.3643099537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45977.3643099537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45977.3643099537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45977.3643099537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45977.3643099537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45977.3643099537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45977.3643099537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45977.3643099537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45977.3643099537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45977.3643099537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45977.3643099537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45977.3643099537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45977.3643099537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45977.3643099537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45977.3643099537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45977.3643099537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45977.3643099537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45977.3643099537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45977.3643099537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45977.3643099537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45977.3643099537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45977.3643099537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45977.3643099537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45977.3643099537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45977.3643099537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45977.3643099537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45977.3643099537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45977.3643099537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45977.3643099537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45977.3643099537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45977.3643099537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45977.3643099537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45977.3643099537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45977.3643099537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45977.3643099537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45977.3643099537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45977.3643099537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45977.3643099537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45977.3643099537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45977.3643099537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45977.3643099537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45977.3643099537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45977.3643099537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45977.3643099537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45977.3643099537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45977.3643099537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45977.3643099537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45977.3643099537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45977.3643099537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45977.3643099537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45977.3643099537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45977.3643099537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45977.3643099537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45977.3643099537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45977.3643099537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45977.3643099537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45977.3643099537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45977.3643099537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45977.3643099537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45977.3643099537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45977.3643099537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45977.3643099537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45977.3643099537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45977.3643099537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45977.3643099537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45977.3643099537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45977.3643099537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45977.3643099537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45977.3643099537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45977.3643099537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45977.3643099537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45977.3643099537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45977.3643099537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45977.3643099537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45977.3643099537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45977.3643099537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45977.3643099537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45977.3643099537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45977.3643099537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45977.3643099537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45977.3643099537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45977.3643099537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45977.3643099537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45977.3643099537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45977.3643099537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45977.3643099537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45977.3643099537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45977.3643099537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45977.3643099537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45977.3643099537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45977.3643099537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45977.3643099537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45977.3643099537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45977.3643099537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45977.3643099537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45977.3643099537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45977.3643099537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45977.3643099537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45977.3643099537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45977.3643099537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45977.3643099537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45977.3643099537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45977.3643099537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45977.3643099537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45977.3643099537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45977.3643099537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45977.3643099537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45977.3643099537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45977.3643099537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45977.3643099537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45977.3643099537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45977.3643099537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45977.3643099537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45977.3643099537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45977.3643099537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45977.3643099537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45977.3643099537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45977.3643099537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45977.3643099537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45977.3643099537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45977.3643099537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45977.3643099537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45977.3643099537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45977.3643099537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45977.3643099537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45977.3643099537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45977.3643099537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45977.3643099537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45977.3643099537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45977.3643099537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45977.3643099537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45977.3643099537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45977.3643099537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45977.3643099537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45977.3643099537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45977.3643099537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45977.3643099537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45977.3643099537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45977.3643099537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45977.3643099537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45977.3643099537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45977.3643099537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45977.3643099537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45977.3643099537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45977.3643099537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45977.3643099537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45977.3643099537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45977.3643099537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45977.3643099537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45977.3643099537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45977.3643099537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45977.3643099537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45977.3643099537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45977.3643099537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45977.3643099537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45977.3643099537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45977.3643099537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45977.3643099537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45977.3643099537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45977.3643099537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45977.3643099537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45977.3643099537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45977.3643099537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45977.3643099537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45977.3643099537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45977.3643099537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45977.3643099537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45977.3643099537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45977.3643099537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45977.3643099537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45977.3643099537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45977.3643099537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45977.3643099537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45977.3643099537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45977.3643099537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45977.3643099537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45977.3643099537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45977.3643099537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45977.3643099537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45977.3643099537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45977.3643099537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45977.3643099537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45977.3643099537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45977.3643099537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45977.3643099537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45977.3643099537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45977.3643099537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45977.3643099537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45977.3643099537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45977.3643099537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45977.3643099537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45977.3643099537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45977.3643099537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45977.3643099537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45977.3643099537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45977.3643099537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45977.3643099537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45977.3643099537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45977.3643099537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45977.3643099537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45977.3643099537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45977.3643099537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45977.3643099537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45977.3643099537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45977.3643099537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45977.3643099537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45977.3643099537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45977.3643099537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45977.3643099537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45977.3643099537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45977.3643099537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45977.3643099537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45977.3643099537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45977.3643099537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45977.3643099537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45977.3643099537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45977.3643099537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45977.3643099537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45977.3643099537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45977.3643099537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45977.3643099537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45977.3643099537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45977.3643099537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45977.3643099537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45977.3643099537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45977.3643099537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45977.3643099537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45977.3643099537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45977.3643099537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45977.3643099537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45977.3643099537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45977.3643099537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45977.3643099537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45977.3643099537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45977.3643099537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45977.3643099537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45977.3643099537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45977.3643099537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45977.3643099537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45977.3643099537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45977.3643099537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45977.3643099537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45977.3643099537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45977.3643099537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45977.3643099537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45977.3643099537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45977.3643099537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45977.3643099537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45977.3643099537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45977.3643099537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45977.3643099537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45977.3643099537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45977.3643099537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45977.3643099537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45977.3643099537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45977.3643099537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45977.3643099537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45977.3643099537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45977.3643099537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45977.3643099537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45977.3643099537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45977.3643099537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45977.3643099537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45977.3643099537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45977.3643099537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45977.3643099537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45977.3643099537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45977.3643099537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45977.3643099537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45977.3643099537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45977.3643099537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45977.3643099537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45977.3643099537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45977.3643099537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45977.3643099537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45977.3643099537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45977.3643099537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45977.3643099537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45977.3643099537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45977.3643099537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45977.3643099537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45977.3643099537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45977.3643099537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45977.3643099537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45977.3643099537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45977.3643099537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45977.3643099537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45977.3643099537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45977.3643099537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45977.3643099537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45977.3643099537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45977.3643099537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45977.3643099537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45977.3643099537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45977.3643099537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45977.3643099537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45977.3643099537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45977.3643099537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45977.3643099537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45977.3643099537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45977.3643099537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45977.3643099537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45977.3643099537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45977.3643099537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45977.3643099537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45977.3643099537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45977.3643099537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45977.3643099537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45977.3643099537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45977.3643099537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45977.3643099537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45977.3643099537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45977.3643099537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45977.3643099537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45977.3643099537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45977.3643099537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45977.3643099537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45977.3643099537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45977.3643099537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45977.3643099537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45977.3643099537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45977.3643099537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45977.3643099537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45977.3643099537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45977.3643099537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45977.3643099537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45977.3643099537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45977.3643099537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45977.3643099537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45977.3643099537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45977.3643099537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45977.3643099537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45977.3643099537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45977.3643099537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45977.3643099537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45977.3643099537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45977.3643099537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45977.3643099537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45977.3643099537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45977.3643099537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45977.3643099537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45977.3643099537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45977.3643099537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45977.3643099537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45977.3643099537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45977.3643099537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45977.3643099537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45977.3643099537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45977.3643099537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45977.3643099537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45977.3643099537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45977.3643099537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45977.3643099537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45977.3643099537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45977.3643099537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45977.3643099537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45977.3643099537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45977.3643099537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45977.3643099537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45977.3643099537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45977.3643099537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45977.3643099537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45977.3643099537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45977.3643099537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45977.3643099537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45977.3643099537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45977.3643099537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45977.3643099537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45977.3643099537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45977.3643099537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45977.3643099537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45977.3643099537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45977.3643099537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45977.3643099537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45977.3643099537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45977.3643099537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45977.3643099537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45977.3643099537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45977.3643099537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45977.3643099537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45977.3643099537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45977.3643099537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45977.3643099537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45977.3643099537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45977.3643099537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45977.3643099537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45977.3643099537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45977.3643099537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45977.3643099537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45977.3643099537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45977.3643099537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45977.3643099537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45977.3643099537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45977.3643099537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45977.3643099537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45977.3643099537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45977.3643099537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45977.3643099537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45977.3643099537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45977.3643099537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45977.3643099537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45977.3643099537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45977.3643099537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45977.3643099537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45977.3643099537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45977.3643099537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45977.3643099537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45977.3643099537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45977.3643099537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45977.3643099537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45977.3643099537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45977.3643099537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45977.3643099537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45977.3643099537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45977.3643099537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45977.3643099537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45977.3643099537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45977.3643099537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45977.3643099537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45977.3643099537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45977.3643099537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45977.3643099537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45977.3643099537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45977.3643099537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45977.3643099537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45977.3643099537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45977.3643099537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45977.3643099537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45977.3643099537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45977.3643099537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45977.3643099537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45977.3643099537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45977.3643099537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45977.3643099537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45977.3643099537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45977.3643099537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45977.3643099537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45977.3643099537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45977.3643099537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45977.3643099537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45977.3643099537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45977.3643099537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45977.3643099537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45977.3643099537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45977.3643099537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45977.3643099537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45977.3643099537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45977.3643099537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45977.3643099537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45977.3643099537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45977.3643099537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45977.3643099537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45977.3643099537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45977.3643099537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45977.3643099537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45977.3643099537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45977.3643099537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45977.3643099537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45977.3643099537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45977.3643099537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45977.3643099537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45977.3643099537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45977.3643099537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45977.3643099537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45977.3643099537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45977.3643099537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45977.3643099537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45977.3643099537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45977.3643099537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45977.3643099537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45977.3643099537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45977.3643099537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45977.3643099537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45977.3643099537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45977.3643099537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45977.3643099537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45977.3643099537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45977.3643099537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45977.3643099537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45977.3643099537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45977.3643099537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45977.3643099537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45977.3643099537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45977.3643099537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45977.3643099537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45977.3643099537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45977.3643099537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45977.3643099537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45977.3643099537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45977.3643099537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45977.3643099537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45977.3643099537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45977.3643099537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45977.3643099537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45977.3643099537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45977.3643099537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45977.3643099537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45977.3643099537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45977.3643099537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45977.3643099537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45977.3643099537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45977.3643099537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45977.3643099537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45977.3643099537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45977.3643099537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45977.3643099537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45977.3643099537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45977.3643099537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45977.3643099537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45977.3643099537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45977.3643099537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45977.3643099537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45977.3643099537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45977.3643099537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45977.3643099537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45977.3643099537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45977.3643099537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45977.3643099537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45977.3643099537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45977.3643099537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45977.3643099537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45977.3643099537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45977.3643099537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45977.3643099537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45977.3643099537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45977.3643099537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45977.3643099537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45977.3643099537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45977.3643099537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45977.3643099537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45977.3643099537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45977.3643099537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45977.3643099537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45977.3643099537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45977.3643099537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45977.3643099537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45977.3643099537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45977.3643099537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45977.3643099537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45977.3643099537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45977.3643099537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45977.3643099537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45977.3643099537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45977.3643099537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45977.3643099537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45977.3643099537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45977.3643099537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45977.3643099537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45977.3643099537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45977.3643099537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45977.3643099537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45977.3643099537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45977.3643099537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45977.3643099537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45977.3643099537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45977.3643099537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45977.3643099537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45977.3643099537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45977.3643099537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45977.3643099537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45977.3643099537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45977.3643099537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45977.3643099537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45977.3643099537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45977.3643099537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45977.3643099537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45977.3643099537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45977.3643099537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45977.3643099537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45977.3643099537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45977.3643099537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45977.3643099537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45977.3643099537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45977.3643099537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45977.3643099537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45977.3643099537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45977.3643099537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45977.3643099537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45977.3643099537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45977.3643099537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45977.3643099537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45977.3643099537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45977.3643099537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45977.3643099537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45977.3643099537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45977.3643099537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45977.3643099537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45977.3643099537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45977.3643099537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45977.3643099537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45977.3643099537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45977.3643099537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45977.3643099537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45977.3643099537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45977.3643099537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45977.3643099537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45977.3643099537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45977.3643099537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45977.3643099537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45977.3643099537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45977.3643099537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45977.3643099537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45977.3643099537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45977.3643099537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45977.3643099537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45977.3643099537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45977.3643099537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45977.3643099537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45977.3643099537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45977.3643099537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45977.3643099537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45977.3643099537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45977.3643099537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45977.3643099537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45977.3643099537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45977.3643099537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45977.3643099537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45977.3643099537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45977.3643099537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45977.3643099537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45977.3643099537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45977.3643099537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45977.3643099537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45977.3643099537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45977.3643099537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45977.3643099537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45977.3643099537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45977.3643099537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45977.3643099537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45977.3643099537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45977.3643099537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45977.3643099537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45977.3643099537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45977.3643099537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45977.3643099537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45977.3643099537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45977.3643099537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45977.3643099537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45977.3643099537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45977.3643099537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45977.3643099537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45977.3643099537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45977.3643099537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45977.3643099537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45977.3643099537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45977.3643099537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45977.3643099537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45977.3643099537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45977.3643099537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45977.3643099537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45977.3643099537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45977.3643099537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45977.3643099537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45977.3643099537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45977.3643099537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45977.3643099537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45977.3643099537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45977.3643099537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45977.3643099537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45977.3643099537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45977.3643099537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45977.3643099537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45977.3643099537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45977.3643099537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45977.3643099537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45977.3643099537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45977.3643099537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45977.3643099537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45977.3643099537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45977.3643099537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45977.3643099537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45977.3643099537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45977.3643099537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45977.3643099537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45977.3643099537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45977.3643099537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45977.3643099537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45977.3643099537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45977.3643099537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45977.3643099537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45977.3643099537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45977.3643099537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45977.3643099537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45977.3643099537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45977.3643099537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45977.3643099537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45977.3643099537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45977.3643099537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45977.3643099537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45977.3643099537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45977.3643099537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45977.3643099537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45977.3643099537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45977.3643099537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45977.3643099537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45977.3643099537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45977.3643099537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45977.3643099537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45977.3643099537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45977.3643099537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45977.3643099537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45977.3643099537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45977.3643099537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45977.3643099537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45977.3643099537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45977.3643099537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45977.3643099537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45977.3643099537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45977.3643099537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45977.3643099537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45977.3643099537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45977.3643099537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45977.3643099537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45977.3643099537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45977.3643099537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45977.3643099537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45977.3643099537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45977.3643099537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45977.3643099537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45977.3643099537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45977.3643099537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45977.3643099537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45977.3643099537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45977.3643099537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45977.3643099537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45977.3643099537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45977.3643099537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273.88359236110409</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0.77520115740480833</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45977.3643099537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45977.3643099537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45977.3643099537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45977.3643099537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45977.3643099537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45977.3643099537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45977.3643099537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45977.3643099537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45977.3643099537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45977.3643099537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45977.3643099537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45977.3643099537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45977.3643099537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45977.3643099537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45977.3643099537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45977.3643099537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45977.3643099537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45977.3643099537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45977.3643099537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45977.3643099537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45977.3643099537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45977.3643099537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45977.3643099537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45977.3643099537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45977.3643099537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45977.3643099537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45977.3643099537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45977.3643099537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45977.3643099537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45977.3643099537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45977.3643099537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45977.3643099537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45977.3643099537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45977.3643099537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45977.3643099537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45977.3643099537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45977.3643099537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45977.3643099537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45977.3643099537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45977.3643099537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45977.3643099537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45977.3643099537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45977.3643099537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45977.3643099537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45977.3643099537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45977.3643099537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45977.3643099537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45977.3643099537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45977.3643099537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45977.3643099537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45977.3643099537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45977.3643099537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45977.3643099537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45977.3643099537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45977.3643099537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45977.3643099537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45977.3643099537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45977.3643099537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45977.3643099537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45977.3643099537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45977.3643099537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45977.3643099537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45977.3643099537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45977.3643099537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45977.3643099537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45977.3643099537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45977.3643099537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45977.3643099537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45977.3643099537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45977.3643099537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45977.3643099537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45977.3643099537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45977.3643099537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45977.3643099537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45977.3643099537</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85.532249768511974</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51.175432638883649</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28.703198842587881</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8.5157104166646604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7">
        <v>45977.009479166663</v>
      </c>
      <c r="G6" s="126">
        <f t="shared" ref="G6:G26" ca="1" si="2">IFERROR(NOW()-F6,"")</f>
        <v>0.35483078703691717</v>
      </c>
      <c r="H6" s="157">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32524</v>
      </c>
      <c r="E7" s="124" t="s">
        <v>39024</v>
      </c>
      <c r="F7" s="124"/>
      <c r="G7" s="126">
        <f t="shared" ca="1" si="2"/>
        <v>45977.3643099537</v>
      </c>
      <c r="H7" s="157">
        <v>45977.346331018518</v>
      </c>
      <c r="I7" s="124" t="str">
        <f>IFERROR(VLOOKUP(D7,DB!A:F,6,0),"")</f>
        <v>SCECO</v>
      </c>
      <c r="J7" s="124" t="str">
        <f>IFERROR(VLOOKUP(D7,DB!A:G,7,0),"")</f>
        <v>Good</v>
      </c>
      <c r="K7" s="124" t="s">
        <v>39135</v>
      </c>
      <c r="L7" s="124" t="str">
        <f>IFERROR(VLOOKUP(D7,DB!A:I,9,0),"")</f>
        <v>Latis</v>
      </c>
    </row>
    <row r="8" spans="1:13">
      <c r="A8" s="124"/>
      <c r="B8" s="124" t="str">
        <f>IFERROR(VLOOKUP(D8,DB!A:K,11,0),"")</f>
        <v/>
      </c>
      <c r="C8" s="124"/>
      <c r="D8" s="124"/>
      <c r="E8" s="124"/>
      <c r="F8" s="124"/>
      <c r="G8" s="126">
        <f t="shared" ca="1" si="2"/>
        <v>45977.3643099537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45977.3643099537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45977.3643099537</v>
      </c>
      <c r="H10" s="124"/>
      <c r="I10" s="124" t="str">
        <f>IFERROR(VLOOKUP(D10,DB!A:F,6,0),"")</f>
        <v/>
      </c>
      <c r="J10" s="124" t="str">
        <f>IFERROR(VLOOKUP(D10,DB!A:G,7,0),"")</f>
        <v/>
      </c>
      <c r="K10" s="124"/>
      <c r="L10" s="124" t="str">
        <f>IFERROR(VLOOKUP(D10,DB!A:I,9,0),"")</f>
        <v/>
      </c>
    </row>
    <row r="11" spans="1:13" ht="15.75">
      <c r="A11" s="124"/>
      <c r="B11" s="124" t="str">
        <f>IFERROR(VLOOKUP(D11,DB!A:K,11,0),"")</f>
        <v/>
      </c>
      <c r="C11" s="124"/>
      <c r="D11" s="160"/>
      <c r="E11" s="124"/>
      <c r="F11" s="124"/>
      <c r="G11" s="126">
        <f t="shared" ca="1" si="2"/>
        <v>45977.3643099537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45977.3643099537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45977.3643099537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45977.3643099537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45977.3643099537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45977.3643099537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45977.3643099537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45977.3643099537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45977.3643099537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45977.3643099537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45977.3643099537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45977.3643099537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45977.3643099537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45977.3643099537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45977.3643099537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45977.3643099537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45977.3643099537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45977.3643099537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45977.3643099537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45977.3643099537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45977.3643099537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45977.3643099537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45977.3643099537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45977.3643099537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45977.3643099537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45977.3643099537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45977.3643099537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45977.3643099537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45977.3643099537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45977.3643099537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45977.3643099537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45977.3643099537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45977.3643099537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45977.3643099537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45977.3643099537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45977.3643099537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45977.3643099537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45977.3643099537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45977.3643099537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45977.3643099537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45977.3643099537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45977.3643099537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45977.3643099537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45977.3643099537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45977.3643099537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45977.3643099537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45977.3643099537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45977.3643099537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45977.3643099537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45977.3643099537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45977.3643099537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45977.3643099537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45977.3643099537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45977.3643099537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45977.3643099537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45977.3643099537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45977.3643099537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45977.3643099537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45977.3643099537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45977.3643099537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45977.3643099537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45977.3643099537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45977.3643099537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45977.3643099537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45977.3643099537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45977.3643099537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45977.3643099537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45977.3643099537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45977.3643099537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45977.3643099537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45977.3643099537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45977.3643099537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45977.3643099537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45977.3643099537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45977.3643099537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45977.3643099537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45977.3643099537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45977.3643099537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45977.3643099537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45977.3643099537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45977.3643099537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45977.3643099537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45977.3643099537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45977.3643099537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45977.3643099537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45977.3643099537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45977.3643099537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45977.3643099537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45977.3643099537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45977.3643099537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45977.3643099537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45977.3643099537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45977.3643099537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45977.3643099537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45977.3643099537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45977.3643099537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45977.3643099537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45977.3643099537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45977.3643099537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45977.3643099537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45977.3643099537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45977.3643099537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45977.3643099537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45977.3643099537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45977.3643099537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45977.3643099537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45977.3643099537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45977.3643099537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45977.3643099537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45977.3643099537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45977.3643099537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45977.3643099537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45977.3643099537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45977.3643099537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45977.3643099537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45977.3643099537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45977.3643099537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45977.3643099537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45977.3643099537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45977.3643099537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45977.3643099537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45977.3643099537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45977.3643099537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45977.3643099537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45977.3643099537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45977.3643099537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45977.3643099537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45977.3643099537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45977.3643099537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45977.3643099537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45977.3643099537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45977.3643099537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45977.3643099537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45977.3643099537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45977.3643099537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45977.3643099537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45977.3643099537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45977.3643099537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45977.3643099537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45977.3643099537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45977.3643099537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45977.3643099537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45977.3643099537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45977.3643099537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45977.3643099537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45977.3643099537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45977.3643099537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45977.3643099537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45977.3643099537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45977.3643099537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45977.3643099537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45977.3643099537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45977.3643099537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45977.3643099537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45977.3643099537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45977.3643099537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45977.3643099537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45977.3643099537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45977.3643099537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45977.3643099537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45977.3643099537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45977.3643099537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45977.3643099537</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39136</v>
      </c>
      <c r="B2" s="141" t="str">
        <f>IFERROR(VLOOKUP(D2,DB!A:K,11,0),"")</f>
        <v>R6</v>
      </c>
      <c r="C2" s="142">
        <v>1</v>
      </c>
      <c r="D2" s="141" t="s">
        <v>36429</v>
      </c>
      <c r="E2" s="124" t="s">
        <v>39021</v>
      </c>
      <c r="F2" s="143">
        <v>45977.331759259258</v>
      </c>
      <c r="G2" s="105">
        <f t="shared" ref="G2:G10" ca="1" si="0">IFERROR(NOW()-F2,"-")</f>
        <v>3.2550694442761596E-2</v>
      </c>
      <c r="H2" s="143">
        <v>45977.326006944444</v>
      </c>
      <c r="I2" s="141" t="str">
        <f>IFERROR(VLOOKUP(D2,DB!A:F,6,0),"")</f>
        <v>Generator-SG</v>
      </c>
      <c r="J2" s="141" t="str">
        <f>IFERROR(VLOOKUP(D2,DB!A:G,7,0),"")</f>
        <v>Vandalized</v>
      </c>
      <c r="K2" s="144" t="s">
        <v>39137</v>
      </c>
      <c r="L2" s="145" t="str">
        <f>IFERROR(VLOOKUP(D2,DB!A:I,9,0),"")</f>
        <v>Latis</v>
      </c>
    </row>
    <row r="3" spans="1:16382" ht="31.5" customHeight="1">
      <c r="A3" s="140"/>
      <c r="B3" s="141" t="str">
        <f>IFERROR(VLOOKUP(D3,DB!A:K,11,0),"")</f>
        <v/>
      </c>
      <c r="C3" s="142"/>
      <c r="D3" s="141"/>
      <c r="E3" s="124"/>
      <c r="F3" s="143"/>
      <c r="G3" s="105">
        <f t="shared" ca="1" si="0"/>
        <v>45977.3643099537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45977.3643099537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45977.3643099537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45977.3643099537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45977.3643099537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45977.3643099537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45977.3643099537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45977.3643099537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45977.3643099537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45977.3643099537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45977.3643099537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45977.3643099537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45977.3643099537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45977.3643099537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45977.3643099537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45977.3643099537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45977.3643099537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45977.3643099537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45977.3643099537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45977.3643099537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45977.3643099537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45977.3643099537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45977.3643099537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45977.3643099537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45977.3643099537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45977.3643099537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45977.3643099537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45977.3643099537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45977.3643099537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45977.3643099537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45977.3643099537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45977.3643099537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45977.3643099537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45977.3643099537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45977.3643099537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45977.3643099537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45977.3643099537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45977.3643099537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45977.3643099537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45977.3643099537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45977.3643099537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45977.3643099537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45977.3643099537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45977.3643099537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45977.3643099537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45977.3643099537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45977.3643099537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45977.3643099537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45977.3643099537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45977.3643099537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45977.3643099537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45977.3643099537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45977.3643099537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45977.3643099537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45977.3643099537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45977.3643099537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45977.3643099537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45977.3643099537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45977.3643099537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45977.3643099537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45977.3643099537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45977.3643099537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45977.3643099537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45977.3643099537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45977.3643099537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45977.3643099537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45977.3643099537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45977.3643099537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45977.3643099537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45977.3643099537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45977.3643099537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45977.3643099537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45977.3643099537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45977.3643099537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45977.3643099537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45977.3643099537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45977.3643099537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45977.3643099537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45977.3643099537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45977.3643099537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45977.3643099537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45977.3643099537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45977.3643099537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45977.3643099537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45977.3643099537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45977.3643099537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45977.3643099537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45977.3643099537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45977.3643099537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45977.3643099537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45977.3643099537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45977.3643099537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45977.3643099537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45977.3643099537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45977.3643099537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45977.3643099537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45977.3643099537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45977.3643099537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45977.3643099537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45977.3643099537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45977.3643099537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45977.3643099537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45977.3643099537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45977.3643099537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45977.3643099537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45977.3643099537</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