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94" documentId="120_S{2AC9BD13-BADA-5192-A53E-5A8FF88502F6}" xr6:coauthVersionLast="47" xr6:coauthVersionMax="47" xr10:uidLastSave="{5AF02354-2A94-4238-855C-04A6157ADBAD}"/>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<sst xmlns="http://schemas.openxmlformats.org/spreadsheetml/2006/main" count="180289" uniqueCount="39129">
  <si>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</si>
  <si>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</si>
  <si>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</si>
  <si>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</si>
  <si>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</si>
  <si>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</si>
  <si>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</si>
  <si>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</si>
  <si>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</si>
  <si>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</si>
  <si>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</si>
  <si>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</si>
  <si>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</si>
  <si>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</si>
  <si>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</si>
  <si>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</si>
  <si>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</si>
  <si>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</si>
  <si>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</si>
  <si>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</si>
  <si>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</si>
  <si>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</si>
  <si>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</si>
  <si>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</si>
  <si>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</si>
  <si>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</si>
  <si>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</si>
  <si>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</si>
  <si>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</si>
  <si>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</si>
  <si>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</si>
  <si>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</si>
  <si>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</si>
  <si>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</si>
  <si>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</si>
  <si>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</si>
  <si>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</si>
  <si>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</si>
  <si>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</si>
  <si>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</si>
  <si>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</si>
  <si>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</si>
  <si>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</si>
  <si>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</si>
  <si>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</si>
  <si>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</si>
  <si>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</si>
  <si>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</si>
  <si>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</si>
  <si>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</si>
  <si>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</si>
  <si>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</si>
  <si>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</si>
  <si>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</si>
  <si>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</si>
  <si>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</si>
  <si>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</si>
  <si>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</si>
  <si>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</si>
  <si>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</si>
  <si>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</si>
  <si>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</si>
  <si>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</si>
  <si>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</si>
  <si>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</si>
  <si>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</si>
  <si>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</si>
  <si>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</si>
  <si>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</si>
  <si>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</si>
  <si>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</si>
  <si>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</si>
  <si>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</si>
  <si>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</si>
  <si>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</si>
  <si>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</si>
  <si>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</si>
  <si>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</si>
  <si>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</si>
  <si>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</si>
  <si>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</si>
  <si>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</si>
  <si>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</si>
  <si>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</si>
  <si>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</si>
  <si>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</si>
  <si>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</si>
  <si>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</si>
  <si>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</si>
  <si>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</si>
  <si>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</si>
  <si>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</si>
  <si>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</si>
  <si>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</si>
  <si>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</si>
  <si>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</si>
  <si>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</si>
  <si>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</si>
  <si>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</si>
  <si>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</si>
  <si>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</si>
  <si>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</si>
  <si>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</si>
  <si>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</si>
  <si>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</si>
  <si>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</si>
  <si>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</si>
  <si>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</si>
  <si>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</si>
  <si>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</si>
  <si>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</si>
  <si>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</si>
  <si>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</si>
  <si>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</si>
  <si>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</si>
  <si>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</si>
  <si>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</si>
  <si>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</si>
  <si>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</si>
  <si>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</si>
  <si>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</si>
  <si>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</si>
  <si>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</si>
  <si>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</si>
  <si>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</si>
  <si>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</si>
  <si>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</si>
  <si>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</si>
  <si>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</si>
  <si>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</si>
  <si>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</si>
  <si>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</si>
  <si>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</si>
  <si>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</si>
  <si>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</si>
  <si>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</si>
  <si>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</si>
  <si>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</si>
  <si>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</si>
  <si>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</si>
  <si>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</si>
  <si>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</si>
  <si>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</si>
  <si>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</si>
  <si>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</si>
  <si>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</si>
  <si>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</si>
  <si>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</si>
  <si>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</si>
  <si>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</si>
  <si>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</si>
  <si>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</si>
  <si>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</si>
  <si>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</si>
  <si>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</si>
  <si>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</si>
  <si>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</si>
  <si>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</si>
  <si>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</si>
  <si>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</si>
  <si>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</si>
  <si>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</si>
  <si>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</si>
  <si>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</si>
  <si>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</si>
  <si>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</si>
  <si>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</si>
  <si>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</si>
  <si>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</si>
  <si>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</si>
  <si>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</si>
  <si>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</si>
  <si>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</si>
  <si>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</si>
  <si>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</si>
  <si>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</si>
  <si>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</si>
  <si>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</si>
  <si>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</si>
  <si>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</si>
  <si>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</si>
  <si>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</si>
  <si>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</si>
  <si>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</si>
  <si>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</si>
  <si>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</si>
  <si>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</si>
  <si>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</si>
  <si>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</si>
  <si>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</si>
  <si>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</si>
  <si>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</si>
  <si>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</si>
  <si>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</si>
  <si>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</si>
  <si>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</si>
  <si>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</si>
  <si>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</si>
  <si>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</si>
  <si>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</si>
  <si>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</si>
  <si>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</si>
  <si>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</si>
  <si>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</si>
  <si>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</si>
  <si>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</si>
  <si>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</si>
  <si>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</si>
  <si>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</si>
  <si>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</si>
  <si>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</si>
  <si>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</si>
  <si>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</si>
  <si>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</si>
  <si>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</si>
  <si>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</si>
  <si>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</si>
  <si>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</si>
  <si>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</si>
  <si>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</si>
  <si>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</si>
  <si>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</si>
  <si>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</si>
  <si>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</si>
  <si>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</si>
  <si>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</si>
  <si>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</si>
  <si>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</si>
  <si>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</si>
  <si>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</si>
  <si>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</si>
  <si>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</si>
  <si>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</si>
  <si>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</si>
  <si>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</si>
  <si>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</si>
  <si>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</si>
  <si>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</si>
  <si>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</si>
  <si>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</si>
  <si>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</si>
  <si>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</si>
  <si>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</si>
  <si>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</si>
  <si>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</si>
  <si>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</si>
  <si>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</si>
  <si>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</si>
  <si>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</si>
  <si>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</si>
  <si>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</si>
  <si>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</si>
  <si>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</si>
  <si>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</si>
  <si>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</si>
  <si>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</si>
  <si>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</si>
  <si>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</si>
  <si>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</si>
  <si>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</si>
  <si>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</si>
  <si>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</si>
  <si>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</si>
  <si>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</si>
  <si>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</si>
  <si>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</si>
  <si>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</si>
  <si>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</si>
  <si>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</si>
  <si>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</si>
  <si>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</si>
  <si>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</si>
  <si>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</si>
  <si>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</si>
  <si>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</si>
  <si>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</si>
  <si>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</si>
  <si>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</si>
  <si>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</si>
  <si>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</si>
  <si>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</si>
  <si>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</si>
  <si>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</si>
  <si>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</si>
  <si>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</si>
  <si>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</si>
  <si>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</si>
  <si>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</si>
  <si>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</si>
  <si>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</si>
  <si>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</si>
  <si>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</si>
  <si>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</si>
  <si>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</si>
  <si>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</si>
  <si>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</si>
  <si>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</si>
  <si>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</si>
  <si>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</si>
  <si>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</si>
  <si>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</si>
  <si>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</si>
  <si>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</si>
  <si>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</si>
  <si>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</si>
  <si>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</si>
  <si>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</si>
  <si>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</si>
  <si>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</si>
  <si>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</si>
  <si>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</si>
  <si>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</si>
  <si>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</si>
  <si>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</si>
  <si>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</si>
  <si>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</si>
  <si>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</si>
  <si>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</si>
  <si>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</si>
  <si>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</si>
  <si>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</si>
  <si>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</si>
  <si>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</si>
  <si>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</si>
  <si>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</si>
  <si>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</si>
  <si>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</si>
  <si>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</si>
  <si>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</si>
  <si>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</si>
  <si>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</si>
  <si>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</si>
  <si>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</si>
  <si>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</si>
  <si>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</si>
  <si>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</si>
  <si>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</si>
  <si>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</si>
  <si>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</si>
  <si>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</si>
  <si>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</si>
  <si>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</si>
  <si>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</si>
  <si>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</si>
  <si>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</si>
  <si>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</si>
  <si>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</si>
  <si>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</si>
  <si>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</si>
  <si>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</si>
  <si>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</si>
  <si>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</si>
  <si>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</si>
  <si>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</si>
  <si>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</si>
  <si>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</si>
  <si>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</si>
  <si>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</si>
  <si>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</si>
  <si>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</si>
  <si>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</si>
  <si>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</si>
  <si>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</si>
  <si>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</si>
  <si>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</si>
  <si>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</si>
  <si>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</si>
  <si>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</si>
  <si>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</si>
  <si>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</si>
  <si>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</si>
  <si>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</si>
  <si>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</si>
  <si>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</si>
  <si>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</si>
  <si>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</si>
  <si>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</si>
  <si>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</si>
  <si>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</si>
  <si>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</si>
  <si>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</si>
  <si>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</si>
  <si>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</si>
  <si>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</si>
  <si>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</si>
  <si>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</si>
  <si>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</si>
  <si>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</si>
  <si>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</si>
  <si>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</si>
  <si>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</si>
  <si>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</si>
  <si>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</si>
  <si>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</si>
  <si>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</si>
  <si>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</si>
  <si>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</si>
  <si>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</si>
  <si>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</si>
  <si>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</si>
  <si>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</si>
  <si>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</si>
  <si>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</si>
  <si>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</si>
  <si>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</si>
  <si>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</si>
  <si>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</si>
  <si>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</si>
  <si>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</si>
  <si>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</si>
  <si>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</si>
  <si>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</si>
  <si>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</si>
  <si>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</si>
  <si>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</si>
  <si>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</si>
  <si>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</si>
  <si>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</si>
  <si>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</si>
  <si>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</si>
  <si>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</si>
  <si>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</si>
  <si>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</si>
  <si>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</si>
  <si>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</si>
  <si>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</si>
  <si>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</si>
  <si>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</si>
  <si>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</si>
  <si>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</si>
  <si>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</si>
  <si>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</si>
  <si>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</si>
  <si>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</si>
  <si>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</si>
  <si>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</si>
  <si>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</si>
  <si>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</si>
  <si>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</si>
  <si>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</si>
  <si>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</si>
  <si>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</si>
  <si>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</si>
  <si>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</si>
  <si>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</si>
  <si>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</si>
  <si>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</si>
  <si>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</si>
  <si>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</si>
  <si>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</si>
  <si>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</si>
  <si>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</si>
  <si>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</si>
  <si>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</si>
  <si>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</si>
  <si>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</si>
  <si>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</si>
  <si>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</si>
  <si>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</si>
  <si>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</si>
  <si>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</si>
  <si>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</si>
  <si>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</si>
  <si>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</si>
  <si>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</si>
  <si>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</si>
  <si>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</si>
  <si>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</si>
  <si>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</si>
  <si>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</si>
  <si>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</si>
  <si>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</si>
  <si>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</si>
  <si>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</si>
  <si>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</si>
  <si>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</si>
  <si>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</si>
  <si>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</si>
  <si>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</si>
  <si>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</si>
  <si>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</si>
  <si>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</si>
  <si>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</si>
  <si>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</si>
  <si>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</si>
  <si>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</si>
  <si>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</si>
  <si>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</si>
  <si>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</si>
  <si>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</si>
  <si>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</si>
  <si>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</si>
  <si>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</si>
  <si>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</si>
  <si>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</si>
  <si>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</si>
  <si>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</si>
  <si>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</si>
  <si>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</si>
  <si>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</si>
  <si>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</si>
  <si>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</si>
  <si>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</si>
  <si>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</si>
  <si>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</si>
  <si>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</si>
  <si>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</si>
  <si>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</si>
  <si>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</si>
  <si>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</si>
  <si>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</si>
  <si>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</si>
  <si>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</si>
  <si>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</si>
  <si>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</si>
  <si>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</si>
  <si>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</si>
  <si>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</si>
  <si>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</si>
  <si>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</si>
  <si>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</si>
  <si>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</si>
  <si>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</si>
  <si>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</si>
  <si>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</si>
  <si>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</si>
  <si>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</si>
  <si>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</si>
  <si>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</si>
  <si>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</si>
  <si>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</si>
  <si>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</si>
  <si>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</si>
  <si>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</si>
  <si>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</si>
  <si>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</si>
  <si>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</si>
  <si>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</si>
  <si>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</si>
  <si>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</si>
  <si>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</si>
  <si>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</si>
  <si>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</si>
  <si>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</si>
  <si>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</si>
  <si>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</si>
  <si>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</si>
  <si>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</si>
  <si>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</si>
  <si>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</si>
  <si>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</si>
  <si>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</si>
  <si>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</si>
  <si>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</si>
  <si>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</si>
  <si>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</si>
  <si>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</si>
  <si>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</si>
  <si>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</si>
  <si>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</si>
  <si>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</si>
  <si>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</si>
  <si>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</si>
  <si>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</si>
  <si>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</si>
  <si>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</si>
  <si>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</si>
  <si>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</si>
  <si>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</si>
  <si>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</si>
  <si>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</si>
  <si>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</si>
  <si>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</si>
  <si>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</si>
  <si>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</si>
  <si>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</si>
  <si>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</si>
  <si>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</si>
  <si>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</si>
  <si>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</si>
  <si>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</si>
  <si>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</si>
  <si>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</si>
  <si>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</si>
  <si>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</si>
  <si>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</si>
  <si>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</si>
  <si>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</si>
  <si>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</si>
  <si>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</si>
  <si>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</si>
  <si>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</si>
  <si>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</si>
  <si>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</si>
  <si>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</si>
  <si>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</si>
  <si>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</si>
  <si>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</si>
  <si>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</si>
  <si>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</si>
  <si>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</si>
  <si>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</si>
  <si>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</si>
  <si>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</si>
  <si>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</si>
  <si>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</si>
  <si>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</si>
  <si>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</si>
  <si>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</si>
  <si>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</si>
  <si>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</si>
  <si>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</si>
  <si>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</si>
  <si>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</si>
  <si>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</si>
  <si>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</si>
  <si>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</si>
  <si>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</si>
  <si>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</si>
  <si>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</si>
  <si>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</si>
  <si>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</si>
  <si>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</si>
  <si>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</si>
  <si>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</si>
  <si>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</si>
  <si>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</si>
  <si>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</si>
  <si>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</si>
  <si>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</si>
  <si>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</si>
  <si>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</si>
  <si>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</si>
  <si>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</si>
  <si>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</si>
  <si>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</si>
  <si>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</si>
  <si>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</si>
  <si>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</si>
  <si>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</si>
  <si>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</si>
  <si>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</si>
  <si>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</si>
  <si>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</si>
  <si>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</si>
  <si>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</si>
  <si>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</si>
  <si>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</si>
  <si>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</si>
  <si>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</si>
  <si>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</si>
  <si>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</si>
  <si>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</si>
  <si>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</si>
  <si>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</si>
  <si>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</si>
  <si>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</si>
  <si>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</si>
  <si>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</si>
  <si>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</si>
  <si>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</si>
  <si>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</si>
  <si>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</si>
  <si>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</si>
  <si>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</si>
  <si>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</si>
  <si>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</si>
  <si>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</si>
  <si>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</si>
  <si>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</si>
  <si>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</si>
  <si>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</si>
  <si>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</si>
  <si>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</si>
  <si>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</si>
  <si>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</si>
  <si>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</si>
  <si>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</si>
  <si>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</si>
  <si>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</si>
  <si>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</si>
  <si>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</si>
  <si>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</si>
  <si>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</si>
  <si>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</si>
  <si>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</si>
  <si>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</si>
  <si>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</si>
  <si>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</si>
  <si>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</si>
  <si>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</si>
  <si>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</si>
  <si>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</si>
  <si>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</si>
  <si>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</si>
  <si>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</si>
  <si>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</si>
  <si>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</si>
  <si>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</si>
  <si>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</si>
  <si>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</si>
  <si>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</si>
  <si>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</si>
  <si>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</si>
  <si>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</si>
  <si>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</si>
  <si>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</si>
  <si>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</si>
  <si>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</si>
  <si>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</si>
  <si>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</si>
  <si>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</si>
  <si>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</si>
  <si>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</si>
  <si>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</si>
  <si>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</si>
  <si>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</si>
  <si>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</si>
  <si>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</si>
  <si>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</si>
  <si>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</si>
  <si>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</si>
  <si>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</si>
  <si>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</si>
  <si>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</si>
  <si>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</si>
  <si>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</si>
  <si>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</si>
  <si>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</si>
  <si>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</si>
  <si>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</si>
  <si>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</si>
  <si>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</si>
  <si>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</si>
  <si>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</si>
  <si>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</si>
  <si>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</si>
  <si>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</si>
  <si>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</si>
  <si>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</si>
  <si>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</si>
  <si>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</si>
  <si>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</si>
  <si>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</si>
  <si>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</si>
  <si>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</si>
  <si>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</si>
  <si>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</si>
  <si>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</si>
  <si>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</si>
  <si>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</si>
  <si>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</si>
  <si>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</si>
  <si>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</si>
  <si>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</si>
  <si>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</si>
  <si>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</si>
  <si>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</si>
  <si>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</si>
  <si>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</si>
  <si>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</si>
  <si>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</si>
  <si>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</si>
  <si>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</si>
  <si>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</si>
  <si>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</si>
  <si>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</si>
  <si>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</si>
  <si>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</si>
  <si>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</si>
  <si>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</si>
  <si>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</si>
  <si>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</si>
  <si>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</si>
  <si>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</si>
  <si>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</si>
  <si>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</si>
  <si>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</si>
  <si>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</si>
  <si>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</si>
  <si>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</si>
  <si>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</si>
  <si>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</si>
  <si>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</si>
  <si>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</si>
  <si>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</si>
  <si>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</si>
  <si>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</si>
  <si>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</si>
  <si>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</si>
  <si>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</si>
  <si>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</si>
  <si>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</si>
  <si>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</si>
  <si>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</si>
  <si>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</si>
  <si>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</si>
  <si>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</si>
  <si>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</si>
  <si>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</si>
  <si>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</si>
  <si>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</si>
  <si>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</si>
  <si>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</si>
  <si>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</si>
  <si>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</si>
  <si>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</si>
  <si>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</si>
  <si>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</si>
  <si>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</si>
  <si>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</si>
  <si>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</si>
  <si>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</si>
  <si>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</si>
  <si>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</si>
  <si>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</si>
  <si>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</si>
  <si>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</si>
  <si>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</si>
  <si>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</si>
  <si>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</si>
  <si>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</si>
  <si>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</si>
  <si>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</si>
  <si>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</si>
  <si>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</si>
  <si>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</si>
  <si>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</si>
  <si>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</si>
  <si>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</si>
  <si>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</si>
  <si>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</si>
  <si>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</si>
  <si>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</si>
  <si>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</si>
  <si>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</si>
  <si>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</si>
  <si>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</si>
  <si>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</si>
  <si>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</si>
  <si>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</si>
  <si>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</si>
  <si>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</si>
  <si>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</si>
  <si>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</si>
  <si>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</si>
  <si>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</si>
  <si>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</si>
  <si>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</si>
  <si>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</si>
  <si>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</si>
  <si>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</si>
  <si>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</si>
  <si>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</si>
  <si>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</si>
  <si>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</si>
  <si>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</si>
  <si>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</si>
  <si>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</si>
  <si>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</si>
  <si>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</si>
  <si>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</si>
  <si>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</si>
  <si>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</si>
  <si>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</si>
  <si>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</si>
  <si>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</si>
  <si>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</si>
  <si>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</si>
  <si>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</si>
  <si>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</si>
  <si>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</si>
  <si>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</si>
  <si>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</si>
  <si>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</si>
  <si>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</si>
  <si>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</si>
  <si>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</si>
  <si>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</si>
  <si>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</si>
  <si>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</si>
  <si>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</si>
  <si>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</si>
  <si>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</si>
  <si>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</si>
  <si>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</si>
  <si>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</si>
  <si>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</si>
  <si>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</si>
  <si>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</si>
  <si>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</si>
  <si>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</si>
  <si>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</si>
  <si>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</si>
  <si>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</si>
  <si>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</si>
  <si>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</si>
  <si>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</si>
  <si>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</si>
  <si>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</si>
  <si>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</si>
  <si>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</si>
  <si>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</si>
  <si>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</si>
  <si>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</si>
  <si>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</si>
  <si>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</si>
  <si>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</si>
  <si>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</si>
  <si>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</si>
  <si>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</si>
  <si>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</si>
  <si>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</si>
  <si>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</si>
  <si>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</si>
  <si>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</si>
  <si>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</si>
  <si>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</si>
  <si>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</si>
  <si>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</si>
  <si>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</si>
  <si>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</si>
  <si>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</si>
  <si>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</si>
  <si>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</si>
  <si>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</si>
  <si>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</si>
  <si>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</si>
  <si>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</si>
  <si>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</si>
  <si>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</si>
  <si>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</si>
  <si>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</si>
  <si>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</si>
  <si>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</si>
  <si>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</si>
  <si>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</si>
  <si>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</si>
  <si>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</si>
  <si>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</si>
  <si>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</si>
  <si>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</si>
  <si>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</si>
  <si>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</si>
  <si>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</si>
  <si>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</si>
  <si>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</si>
  <si>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</si>
  <si>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</si>
  <si>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</si>
  <si>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</si>
  <si>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</si>
  <si>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</si>
  <si>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</si>
  <si>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</si>
  <si>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</si>
  <si>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</si>
  <si>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</si>
  <si>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</si>
  <si>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</si>
  <si>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</si>
  <si>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</si>
  <si>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</si>
  <si>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</si>
  <si>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</si>
  <si>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</si>
  <si>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</si>
  <si>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</si>
  <si>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</si>
  <si>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</si>
  <si>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</si>
  <si>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</si>
  <si>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</si>
  <si>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</si>
  <si>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</si>
  <si>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</si>
  <si>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</si>
  <si>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</si>
  <si>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</si>
  <si>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</si>
  <si>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</si>
  <si>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</si>
  <si>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</si>
  <si>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</si>
  <si>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</si>
  <si>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</si>
  <si>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</si>
  <si>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</si>
  <si>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</si>
  <si>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</si>
  <si>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</si>
  <si>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</si>
  <si>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</si>
  <si>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</si>
  <si>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</si>
  <si>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</si>
  <si>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</si>
  <si>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</si>
  <si>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</si>
  <si>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</si>
  <si>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</si>
  <si>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</si>
  <si>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</si>
  <si>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</si>
  <si>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</si>
  <si>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</si>
  <si>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</si>
  <si>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</si>
  <si>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</si>
  <si>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</si>
  <si>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</si>
  <si>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</si>
  <si>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</si>
  <si>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</si>
  <si>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</si>
  <si>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</si>
  <si>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</si>
  <si>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</si>
  <si>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</si>
  <si>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</si>
  <si>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</si>
  <si>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</si>
  <si>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</si>
  <si>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</si>
  <si>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</si>
  <si>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</si>
  <si>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</si>
  <si>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</si>
  <si>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</si>
  <si>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</si>
  <si>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</si>
  <si>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</si>
  <si>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</si>
  <si>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</si>
  <si>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</si>
  <si>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</si>
  <si>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</si>
  <si>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</si>
  <si>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</si>
  <si>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</si>
  <si>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</si>
  <si>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</si>
  <si>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</si>
  <si>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</si>
  <si>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</si>
  <si>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</si>
  <si>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</si>
  <si>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</si>
  <si>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</si>
  <si>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</si>
  <si>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</si>
  <si>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</si>
  <si>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</si>
  <si>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</si>
  <si>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</si>
  <si>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</si>
  <si>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</si>
  <si>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</si>
  <si>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</si>
  <si>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</si>
  <si>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</si>
  <si>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</si>
  <si>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</si>
  <si>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</si>
  <si>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</si>
  <si>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</si>
  <si>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</si>
  <si>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</si>
  <si>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</si>
  <si>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</si>
  <si>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</si>
  <si>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</si>
  <si>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</si>
  <si>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</si>
  <si>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</si>
  <si>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</si>
  <si>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</si>
  <si>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</si>
  <si>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</si>
  <si>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</si>
  <si>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</si>
  <si>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</si>
  <si>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</si>
  <si>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</si>
  <si>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</si>
  <si>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</si>
  <si>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</si>
  <si>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</si>
  <si>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</si>
  <si>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</si>
  <si>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</si>
  <si>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</si>
  <si>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</si>
  <si>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</si>
  <si>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</si>
  <si>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</si>
  <si>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</si>
  <si>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</si>
  <si>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</si>
  <si>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</si>
  <si>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</si>
  <si>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</si>
  <si>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</si>
  <si>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</si>
  <si>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</si>
  <si>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</si>
  <si>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</si>
  <si>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</si>
  <si>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</si>
  <si>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</si>
  <si>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</si>
  <si>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</si>
  <si>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</si>
  <si>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</si>
  <si>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</si>
  <si>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</si>
  <si>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</si>
  <si>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</si>
  <si>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</si>
  <si>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</si>
  <si>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</si>
  <si>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</si>
  <si>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</si>
  <si>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</si>
  <si>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</si>
  <si>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</si>
  <si>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</si>
  <si>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</si>
  <si>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</si>
  <si>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</si>
  <si>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</si>
  <si>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</si>
  <si>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</si>
  <si>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</si>
  <si>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</si>
  <si>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</si>
  <si>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</si>
  <si>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</si>
  <si>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</si>
  <si>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</si>
  <si>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</si>
  <si>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</si>
  <si>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</si>
  <si>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</si>
  <si>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</si>
  <si>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</si>
  <si>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</si>
  <si>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</si>
  <si>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</si>
  <si>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</si>
  <si>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</si>
  <si>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</si>
  <si>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</si>
  <si>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</si>
  <si>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</si>
  <si>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</si>
  <si>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</si>
  <si>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</si>
  <si>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</si>
  <si>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</si>
  <si>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</si>
  <si>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</si>
  <si>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</si>
  <si>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</si>
  <si>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</si>
  <si>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</si>
  <si>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</si>
  <si>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</si>
  <si>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</si>
  <si>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</si>
  <si>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</si>
  <si>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</si>
  <si>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</si>
  <si>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</si>
  <si>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</si>
  <si>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</si>
  <si>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</si>
  <si>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</si>
  <si>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</si>
  <si>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</si>
  <si>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</si>
  <si>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</si>
  <si>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</si>
  <si>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</si>
  <si>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</si>
  <si>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</si>
  <si>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</si>
  <si>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</si>
  <si>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</si>
  <si>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</si>
  <si>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</si>
  <si>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</si>
  <si>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</si>
  <si>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</si>
  <si>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</si>
  <si>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</si>
  <si>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</si>
  <si>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</si>
  <si>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</si>
  <si>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</si>
  <si>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</si>
  <si>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</si>
  <si>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</si>
  <si>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</si>
  <si>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</si>
  <si>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</si>
  <si>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</si>
  <si>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</si>
  <si>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</si>
  <si>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</si>
  <si>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</si>
  <si>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</si>
  <si>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</si>
  <si>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</si>
  <si>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</si>
  <si>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</si>
  <si>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</si>
  <si>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</si>
  <si>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</si>
  <si>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</si>
  <si>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</si>
  <si>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</si>
  <si>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</si>
  <si>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</si>
  <si>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</si>
  <si>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</si>
  <si>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</si>
  <si>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</si>
  <si>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</si>
  <si>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</si>
  <si>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</si>
  <si>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</si>
  <si>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</si>
  <si>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</si>
  <si>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</si>
  <si>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</si>
  <si>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</si>
  <si>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</si>
  <si>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</si>
  <si>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</si>
  <si>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</si>
  <si>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</si>
  <si>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</si>
  <si>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</si>
  <si>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</si>
  <si>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</si>
  <si>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</si>
  <si>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</si>
  <si>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</si>
  <si>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</si>
  <si>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</si>
  <si>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</si>
  <si>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</si>
  <si>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</si>
  <si>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</si>
  <si>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</si>
  <si>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</si>
  <si>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</si>
  <si>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</si>
  <si>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</si>
  <si>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</si>
  <si>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</si>
  <si>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</si>
  <si>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</si>
  <si>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</si>
  <si>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</si>
  <si>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</si>
  <si>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</si>
  <si>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</si>
  <si>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</si>
  <si>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</si>
  <si>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</si>
  <si>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</si>
  <si>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</si>
  <si>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</si>
  <si>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</si>
  <si>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</si>
  <si>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</si>
  <si>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</si>
  <si>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</si>
  <si>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</si>
  <si>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</si>
  <si>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</si>
  <si>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</si>
  <si>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</si>
  <si>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</si>
  <si>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</si>
  <si>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</si>
  <si>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</si>
  <si>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</si>
  <si>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</si>
  <si>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</si>
  <si>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</si>
  <si>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</si>
  <si>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</si>
  <si>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</si>
  <si>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</si>
  <si>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</si>
  <si>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</si>
  <si>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</si>
  <si>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</si>
  <si>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</si>
  <si>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</si>
  <si>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</si>
  <si>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</si>
  <si>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</si>
  <si>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</si>
  <si>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</si>
  <si>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</si>
  <si>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</si>
  <si>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</si>
  <si>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</si>
  <si>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</si>
  <si>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</si>
  <si>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</si>
  <si>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</si>
  <si>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</si>
  <si>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</si>
  <si>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</si>
  <si>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</si>
  <si>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</si>
  <si>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</si>
  <si>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</si>
  <si>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</si>
  <si>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</si>
  <si>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</si>
  <si>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</si>
  <si>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</si>
  <si>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</si>
  <si>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</si>
  <si>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</si>
  <si>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</si>
  <si>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</si>
  <si>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</si>
  <si>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</si>
  <si>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</si>
  <si>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</si>
  <si>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</si>
  <si>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</si>
  <si>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</si>
  <si>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</si>
  <si>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</si>
  <si>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</si>
  <si>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</si>
  <si>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</si>
  <si>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</si>
  <si>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</si>
  <si>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</si>
  <si>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</si>
  <si>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</si>
  <si>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</si>
  <si>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</si>
  <si>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</si>
  <si>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</si>
  <si>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</si>
  <si>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</si>
  <si>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</si>
  <si>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</si>
  <si>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</si>
  <si>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</si>
  <si>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</si>
  <si>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</si>
  <si>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</si>
  <si>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</si>
  <si>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</si>
  <si>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</si>
  <si>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</si>
  <si>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</si>
  <si>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</si>
  <si>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</si>
  <si>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</si>
  <si>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</si>
  <si>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</si>
  <si>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</si>
  <si>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</si>
  <si>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</si>
  <si>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</si>
  <si>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</si>
  <si>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</si>
  <si>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</si>
  <si>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</si>
  <si>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</si>
  <si>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</si>
  <si>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</si>
  <si>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</si>
  <si>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</si>
  <si>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</si>
  <si>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</si>
  <si>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</si>
  <si>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</si>
  <si>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</si>
  <si>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</si>
  <si>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</si>
  <si>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</si>
  <si>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</si>
  <si>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</si>
  <si>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</si>
  <si>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</si>
  <si>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</si>
  <si>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</si>
  <si>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</si>
  <si>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</si>
  <si>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</si>
  <si>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</si>
  <si>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</si>
  <si>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</si>
  <si>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</si>
  <si>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</si>
  <si>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</si>
  <si>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</si>
  <si>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</si>
  <si>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</si>
  <si>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</si>
  <si>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</si>
  <si>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</si>
  <si>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</si>
  <si>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</si>
  <si>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</si>
  <si>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</si>
  <si>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</si>
  <si>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</si>
  <si>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</si>
  <si>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</si>
  <si>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</si>
  <si>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</si>
  <si>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</si>
  <si>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</si>
  <si>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</si>
  <si>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</si>
  <si>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</si>
  <si>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</si>
  <si>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</si>
  <si>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</si>
  <si>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</si>
  <si>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</si>
  <si>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</si>
  <si>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</si>
  <si>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</si>
  <si>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</si>
  <si>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</si>
  <si>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</si>
  <si>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</si>
  <si>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</si>
  <si>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</si>
  <si>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</si>
  <si>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</si>
  <si>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</si>
  <si>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</si>
  <si>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</si>
  <si>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</si>
  <si>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</si>
  <si>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</si>
  <si>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</si>
  <si>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</si>
  <si>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</si>
  <si>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</si>
  <si>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</si>
  <si>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</si>
  <si>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</si>
  <si>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</si>
  <si>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</si>
  <si>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</si>
  <si>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</si>
  <si>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</si>
  <si>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</si>
  <si>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</si>
  <si>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</si>
  <si>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</si>
  <si>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</si>
  <si>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</si>
  <si>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</si>
  <si>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</si>
  <si>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</si>
  <si>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</si>
  <si>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</si>
  <si>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</si>
  <si>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</si>
  <si>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</si>
  <si>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</si>
  <si>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</si>
  <si>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</si>
  <si>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</si>
  <si>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</si>
  <si>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</si>
  <si>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</si>
  <si>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</si>
  <si>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</si>
  <si>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</si>
  <si>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</si>
  <si>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</si>
  <si>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</si>
  <si>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</si>
  <si>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</si>
  <si>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</si>
  <si>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</si>
  <si>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</si>
  <si>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</si>
  <si>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</si>
  <si>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</si>
  <si>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</si>
  <si>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</si>
  <si>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</si>
  <si>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</si>
  <si>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</si>
  <si>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</si>
  <si>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</si>
  <si>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</si>
  <si>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</si>
  <si>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</si>
  <si>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</si>
  <si>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</si>
  <si>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</si>
  <si>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</si>
  <si>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</si>
  <si>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</si>
  <si>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</si>
  <si>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</si>
  <si>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</si>
  <si>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</si>
  <si>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</si>
  <si>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</si>
  <si>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</si>
  <si>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</si>
  <si>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</si>
  <si>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</si>
  <si>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</si>
  <si>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</si>
  <si>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</si>
  <si>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</si>
  <si>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</si>
  <si>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</si>
  <si>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</si>
  <si>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</si>
  <si>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</si>
  <si>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</si>
  <si>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</si>
  <si>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</si>
  <si>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</si>
  <si>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</si>
  <si>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</si>
  <si>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</si>
  <si>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</si>
  <si>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</si>
  <si>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</si>
  <si>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</si>
  <si>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</si>
  <si>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</si>
  <si>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</si>
  <si>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</si>
  <si>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</si>
  <si>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</si>
  <si>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</si>
  <si>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</si>
  <si>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</si>
  <si>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</si>
  <si>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</si>
  <si>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</si>
  <si>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</si>
  <si>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</si>
  <si>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</si>
  <si>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</si>
  <si>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</si>
  <si>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</si>
  <si>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</si>
  <si>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</si>
  <si>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</si>
  <si>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</si>
  <si>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</si>
  <si>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</si>
  <si>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</si>
  <si>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</si>
  <si>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</si>
  <si>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</si>
  <si>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</si>
  <si>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</si>
  <si>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</si>
  <si>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</si>
  <si>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</si>
  <si>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</si>
  <si>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</si>
  <si>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</si>
  <si>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</si>
  <si>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</si>
  <si>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</si>
  <si>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</si>
  <si>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</si>
  <si>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</si>
  <si>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</si>
  <si>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</si>
  <si>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</si>
  <si>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</si>
  <si>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</si>
  <si>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</si>
  <si>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</si>
  <si>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</si>
  <si>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</si>
  <si>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</si>
  <si>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</si>
  <si>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</si>
  <si>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</si>
  <si>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</si>
  <si>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</si>
  <si>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</si>
  <si>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</si>
  <si>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</si>
  <si>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</si>
  <si>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</si>
  <si>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</si>
  <si>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</si>
  <si>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</si>
  <si>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</si>
  <si>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</si>
  <si>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</si>
  <si>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</si>
  <si>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</si>
  <si>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</si>
  <si>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</si>
  <si>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</si>
  <si>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</si>
  <si>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</si>
  <si>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</si>
  <si>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</si>
  <si>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</si>
  <si>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</si>
  <si>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</si>
  <si>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</si>
  <si>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</si>
  <si>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</si>
  <si>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</si>
  <si>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</si>
  <si>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</si>
  <si>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</si>
  <si>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</si>
  <si>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</si>
  <si>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</si>
  <si>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</si>
  <si>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</si>
  <si>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</si>
  <si>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</si>
  <si>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</si>
  <si>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</si>
  <si>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</si>
  <si>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</si>
  <si>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</si>
  <si>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</si>
  <si>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</si>
  <si>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</si>
  <si>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</si>
  <si>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</si>
  <si>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</si>
  <si>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</si>
  <si>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</si>
  <si>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</si>
  <si>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</si>
  <si>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</si>
  <si>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</si>
  <si>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</si>
  <si>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</si>
  <si>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</si>
  <si>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</si>
  <si>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</si>
  <si>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</si>
  <si>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</si>
  <si>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</si>
  <si>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</si>
  <si>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</si>
  <si>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</si>
  <si>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</si>
  <si>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</si>
  <si>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</si>
  <si>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</si>
  <si>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</si>
  <si>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</si>
  <si>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</si>
  <si>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</si>
  <si>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</si>
  <si>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</si>
  <si>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</si>
  <si>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</si>
  <si>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</si>
  <si>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</si>
  <si>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</si>
  <si>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</si>
  <si>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</si>
  <si>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</si>
  <si>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</si>
  <si>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</si>
  <si>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</si>
  <si>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</si>
  <si>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</si>
  <si>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</si>
  <si>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</si>
  <si>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</si>
  <si>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</si>
  <si>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</si>
  <si>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</si>
  <si>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</si>
  <si>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</si>
  <si>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</si>
  <si>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</si>
  <si>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</si>
  <si>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</si>
  <si>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</si>
  <si>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</si>
  <si>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</si>
  <si>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</si>
  <si>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</si>
  <si>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</si>
  <si>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</si>
  <si>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</si>
  <si>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</si>
  <si>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</si>
  <si>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</si>
  <si>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</si>
  <si>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</si>
  <si>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</si>
  <si>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</si>
  <si>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</si>
  <si>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</si>
  <si>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</si>
  <si>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</si>
  <si>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</si>
  <si>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</si>
  <si>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</si>
  <si>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</si>
  <si>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</si>
  <si>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</si>
  <si>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</si>
  <si>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</si>
  <si>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</si>
  <si>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</si>
  <si>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</si>
  <si>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</si>
  <si>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</si>
  <si>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</si>
  <si>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</si>
  <si>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</si>
  <si>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</si>
  <si>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</si>
  <si>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</si>
  <si>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</si>
  <si>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</si>
  <si>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</si>
  <si>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</si>
  <si>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</si>
  <si>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</si>
  <si>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</si>
  <si>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</si>
  <si>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</si>
  <si>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</si>
  <si>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</si>
  <si>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</si>
  <si>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</si>
  <si>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</si>
  <si>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</si>
  <si>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</si>
  <si>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</si>
  <si>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</si>
  <si>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</si>
  <si>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</si>
  <si>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</si>
  <si>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</si>
  <si>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</si>
  <si>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</si>
  <si>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</si>
  <si>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</si>
  <si>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</si>
  <si>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</si>
  <si>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</si>
  <si>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</si>
  <si>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</si>
  <si>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</si>
  <si>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</si>
  <si>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</si>
  <si>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</si>
  <si>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</si>
  <si>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</si>
  <si>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</si>
  <si>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</si>
  <si>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</si>
  <si>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</si>
  <si>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</si>
  <si>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</si>
  <si>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</si>
  <si>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</si>
  <si>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</si>
  <si>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</si>
  <si>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</si>
  <si>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</si>
  <si>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</si>
  <si>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</si>
  <si>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</si>
  <si>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</si>
  <si>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</si>
  <si>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</si>
  <si>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</si>
  <si>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</si>
  <si>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</si>
  <si>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</si>
  <si>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</si>
  <si>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</si>
  <si>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</si>
  <si>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</si>
  <si>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</si>
  <si>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</si>
  <si>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</si>
  <si>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</si>
  <si>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</si>
  <si>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</si>
  <si>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</si>
  <si>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</si>
  <si>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</si>
  <si>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</si>
  <si>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</si>
  <si>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</si>
  <si>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</si>
  <si>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</si>
  <si>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</si>
  <si>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</si>
  <si>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</si>
  <si>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</si>
  <si>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</si>
  <si>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</si>
  <si>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</si>
  <si>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</si>
  <si>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</si>
  <si>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</si>
  <si>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</si>
  <si>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</si>
  <si>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</si>
  <si>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</si>
  <si>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</si>
  <si>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</si>
  <si>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</si>
  <si>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</si>
  <si>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</si>
  <si>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</si>
  <si>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</si>
  <si>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</si>
  <si>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</si>
  <si>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</si>
  <si>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</si>
  <si>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</si>
  <si>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</si>
  <si>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</si>
  <si>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</si>
  <si>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</si>
  <si>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</si>
  <si>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</si>
  <si>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</si>
  <si>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</si>
  <si>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</si>
  <si>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</si>
  <si>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</si>
  <si>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</si>
  <si>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</si>
  <si>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</si>
  <si>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</si>
  <si>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</si>
  <si>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</si>
  <si>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</si>
  <si>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</si>
  <si>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</si>
  <si>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</si>
  <si>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</si>
  <si>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</si>
  <si>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</si>
  <si>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</si>
  <si>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</si>
  <si>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</si>
  <si>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</si>
  <si>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</si>
  <si>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</si>
  <si>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</si>
  <si>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</si>
  <si>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</si>
  <si>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</si>
  <si>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</si>
  <si>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</si>
  <si>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</si>
  <si>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</si>
  <si>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</si>
  <si>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</si>
  <si>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</si>
  <si>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</si>
  <si>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</si>
  <si>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</si>
  <si>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</si>
  <si>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</si>
  <si>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</si>
  <si>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</si>
  <si>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</si>
  <si>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</si>
  <si>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</si>
  <si>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</si>
  <si>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</si>
  <si>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</si>
  <si>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</si>
  <si>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</si>
  <si>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</si>
  <si>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</si>
  <si>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</si>
  <si>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</si>
  <si>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</si>
  <si>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</si>
  <si>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</si>
  <si>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</si>
  <si>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</si>
  <si>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</si>
  <si>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</si>
  <si>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</si>
  <si>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</si>
  <si>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</si>
  <si>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</si>
  <si>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</si>
  <si>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</si>
  <si>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</si>
  <si>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</si>
  <si>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</si>
  <si>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</si>
  <si>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</si>
  <si>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</si>
  <si>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</si>
  <si>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</si>
  <si>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</si>
  <si>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</si>
  <si>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</si>
  <si>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</si>
  <si>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</si>
  <si>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</si>
  <si>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</si>
  <si>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</si>
  <si>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</si>
  <si>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</si>
  <si>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</si>
  <si>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</si>
  <si>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</si>
  <si>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</si>
  <si>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</si>
  <si>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</si>
  <si>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</si>
  <si>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</si>
  <si>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</si>
  <si>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</si>
  <si>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</si>
  <si>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</si>
  <si>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</si>
  <si>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</si>
  <si>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</si>
  <si>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</si>
  <si>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</si>
  <si>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</si>
  <si>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</si>
  <si>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</si>
  <si>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</si>
  <si>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</si>
  <si>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</si>
  <si>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</si>
  <si>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</si>
  <si>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</si>
  <si>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</si>
  <si>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</si>
  <si>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</si>
  <si>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</si>
  <si>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</si>
  <si>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</si>
  <si>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</si>
  <si>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</si>
  <si>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</si>
  <si>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</si>
  <si>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</si>
  <si>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</si>
  <si>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</si>
  <si>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</si>
  <si>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</si>
  <si>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</si>
  <si>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</si>
  <si>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</si>
  <si>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</si>
  <si>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</si>
  <si>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</si>
  <si>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</si>
  <si>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</si>
  <si>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</si>
  <si>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</si>
  <si>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</si>
  <si>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</si>
  <si>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</si>
  <si>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</si>
  <si>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</si>
  <si>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</si>
  <si>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</si>
  <si>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</si>
  <si>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</si>
  <si>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</si>
  <si>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</si>
  <si>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</si>
  <si>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</si>
  <si>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</si>
  <si>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</si>
  <si>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</si>
  <si>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</si>
  <si>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</si>
  <si>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</si>
  <si>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</si>
  <si>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</si>
  <si>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</si>
  <si>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</si>
  <si>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</si>
  <si>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</si>
  <si>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</si>
  <si>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</si>
  <si>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</si>
  <si>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</si>
  <si>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</si>
  <si>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</si>
  <si>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</si>
  <si>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</si>
  <si>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</si>
  <si>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</si>
  <si>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</si>
  <si>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</si>
  <si>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</si>
  <si>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</si>
  <si>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</si>
  <si>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</si>
  <si>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</si>
  <si>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</si>
  <si>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</si>
  <si>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</si>
  <si>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</si>
  <si>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</si>
  <si>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</si>
  <si>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</si>
  <si>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</si>
  <si>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</si>
  <si>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</si>
  <si>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</si>
  <si>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</si>
  <si>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</si>
  <si>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</si>
  <si>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</si>
  <si>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</si>
  <si>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</si>
  <si>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</si>
  <si>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</si>
  <si>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</si>
  <si>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</si>
  <si>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</si>
  <si>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</si>
  <si>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</si>
  <si>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</si>
  <si>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</si>
  <si>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</si>
  <si>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</si>
  <si>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</si>
  <si>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</si>
  <si>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</si>
  <si>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</si>
  <si>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</si>
  <si>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</si>
  <si>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</si>
  <si>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</si>
  <si>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</si>
  <si>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</si>
  <si>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</si>
  <si>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</si>
  <si>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</si>
  <si>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</si>
  <si>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</si>
  <si>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</si>
  <si>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</si>
  <si>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</si>
  <si>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</si>
  <si>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</si>
  <si>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</si>
  <si>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</si>
  <si>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</si>
  <si>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</si>
  <si>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</si>
  <si>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</si>
  <si>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</si>
  <si>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</si>
  <si>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</si>
  <si>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</si>
  <si>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</si>
  <si>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</si>
  <si>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</si>
  <si>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</si>
  <si>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</si>
  <si>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</si>
  <si>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</si>
  <si>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</si>
  <si>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</si>
  <si>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</si>
  <si>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</si>
  <si>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</si>
  <si>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</si>
  <si>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</si>
  <si>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</si>
  <si>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</si>
  <si>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</si>
  <si>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</si>
  <si>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</si>
  <si>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</si>
  <si>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</si>
  <si>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</si>
  <si>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</si>
  <si>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</si>
  <si>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</si>
  <si>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</si>
  <si>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</si>
  <si>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</si>
  <si>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</si>
  <si>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</si>
  <si>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</si>
  <si>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</si>
  <si>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</si>
  <si>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</si>
  <si>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</si>
  <si>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</si>
  <si>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</si>
  <si>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</si>
  <si>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</si>
  <si>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</si>
  <si>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</si>
  <si>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</si>
  <si>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</si>
  <si>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</si>
  <si>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</si>
  <si>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</si>
  <si>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</si>
  <si>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</si>
  <si>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</si>
  <si>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</si>
  <si>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</si>
  <si>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</si>
  <si>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</si>
  <si>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</si>
  <si>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</si>
  <si>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</si>
  <si>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</si>
  <si>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</si>
  <si>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</si>
  <si>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</si>
  <si>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</si>
  <si>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</si>
  <si>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</si>
  <si>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</si>
  <si>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</si>
  <si>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</si>
  <si>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</si>
  <si>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</si>
  <si>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</si>
  <si>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</si>
  <si>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</si>
  <si>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</si>
  <si>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</si>
  <si>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</si>
  <si>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</si>
  <si>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</si>
  <si>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</si>
  <si>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</si>
  <si>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</si>
  <si>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</si>
  <si>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</si>
  <si>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</si>
  <si>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</si>
  <si>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</si>
  <si>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</si>
  <si>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</si>
  <si>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</si>
  <si>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</si>
  <si>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</si>
  <si>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</si>
  <si>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</si>
  <si>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</si>
  <si>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</si>
  <si>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</si>
  <si>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</si>
  <si>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</si>
  <si>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</si>
  <si>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</si>
  <si>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</si>
  <si>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</si>
  <si>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</si>
  <si>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</si>
  <si>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</si>
  <si>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</si>
  <si>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</si>
  <si>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</si>
  <si>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</si>
  <si>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</si>
  <si>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</si>
  <si>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</si>
  <si>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</si>
  <si>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</si>
  <si>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</si>
  <si>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</si>
  <si>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</si>
  <si>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</si>
  <si>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</si>
  <si>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</si>
  <si>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</si>
  <si>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</si>
  <si>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</si>
  <si>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</si>
  <si>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</si>
  <si>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</si>
  <si>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</si>
  <si>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</si>
  <si>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</si>
  <si>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</si>
  <si>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</si>
  <si>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</si>
  <si>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</si>
  <si>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</si>
  <si>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</si>
  <si>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</si>
  <si>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</si>
  <si>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</si>
  <si>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</si>
  <si>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</si>
  <si>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</si>
  <si>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</si>
  <si>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</si>
  <si>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</si>
  <si>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</si>
  <si>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</si>
  <si>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</si>
  <si>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</si>
  <si>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</si>
  <si>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</si>
  <si>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</si>
  <si>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</si>
  <si>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</si>
  <si>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</si>
  <si>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</si>
  <si>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</si>
  <si>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</si>
  <si>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</si>
  <si>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</si>
  <si>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</si>
  <si>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</si>
  <si>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</si>
  <si>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</si>
  <si>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</si>
  <si>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</si>
  <si>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</si>
  <si>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</si>
  <si>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</si>
  <si>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</si>
  <si>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</si>
  <si>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</si>
  <si>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</si>
  <si>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</si>
  <si>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</si>
  <si>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</si>
  <si>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</si>
  <si>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</si>
  <si>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</si>
  <si>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</si>
  <si>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</si>
  <si>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</si>
  <si>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</si>
  <si>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</si>
  <si>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</si>
  <si>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</si>
  <si>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</si>
  <si>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</si>
  <si>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</si>
  <si>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</si>
  <si>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</si>
  <si>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</si>
  <si>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</si>
  <si>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</si>
  <si>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</si>
  <si>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</si>
  <si>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</si>
  <si>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</si>
  <si>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</si>
  <si>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</si>
  <si>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</si>
  <si>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</si>
  <si>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</si>
  <si>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</si>
  <si>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</si>
  <si>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</si>
  <si>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</si>
  <si>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</si>
  <si>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</si>
  <si>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</si>
  <si>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</si>
  <si>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</si>
  <si>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</si>
  <si>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</si>
  <si>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</si>
  <si>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</si>
  <si>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</si>
  <si>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</si>
  <si>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</si>
  <si>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</si>
  <si>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</si>
  <si>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</si>
  <si>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</si>
  <si>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</si>
  <si>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</si>
  <si>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</si>
  <si>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</si>
  <si>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</si>
  <si>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</si>
  <si>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</si>
  <si>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</si>
  <si>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</si>
  <si>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</si>
  <si>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</si>
  <si>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</si>
  <si>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</si>
  <si>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</si>
  <si>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</si>
  <si>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</si>
  <si>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</si>
  <si>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</si>
  <si>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</si>
  <si>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</si>
  <si>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</si>
  <si>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</si>
  <si>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</si>
  <si>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</si>
  <si>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</si>
  <si>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</si>
  <si>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</si>
  <si>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</si>
  <si>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</si>
  <si>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</si>
  <si>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</si>
  <si>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</si>
  <si>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</si>
  <si>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</si>
  <si>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</si>
  <si>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</si>
  <si>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</si>
  <si>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</si>
  <si>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</si>
  <si>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</si>
  <si>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</si>
  <si>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</si>
  <si>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</si>
  <si>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</si>
  <si>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</si>
  <si>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</si>
  <si>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</si>
  <si>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</si>
  <si>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</si>
  <si>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</si>
  <si>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</si>
  <si>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</si>
  <si>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</si>
  <si>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</si>
  <si>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</si>
  <si>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</si>
  <si>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</si>
  <si>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</si>
  <si>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</si>
  <si>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</si>
  <si>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</si>
  <si>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</si>
  <si>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</si>
  <si>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</si>
  <si>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</si>
  <si>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</si>
  <si>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</si>
  <si>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</si>
  <si>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</si>
  <si>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</si>
  <si>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</si>
  <si>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</si>
  <si>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</si>
  <si>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</si>
  <si>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</si>
  <si>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</si>
  <si>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</si>
  <si>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</si>
  <si>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</si>
  <si>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</si>
  <si>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</si>
  <si>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</si>
  <si>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</si>
  <si>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</si>
  <si>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</si>
  <si>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</si>
  <si>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</si>
  <si>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</si>
  <si>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</si>
  <si>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</si>
  <si>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</si>
  <si>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</si>
  <si>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</si>
  <si>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</si>
  <si>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</si>
  <si>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</si>
  <si>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</si>
  <si>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</si>
  <si>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</si>
  <si>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</si>
  <si>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</si>
  <si>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</si>
  <si>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</si>
  <si>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</si>
  <si>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</si>
  <si>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</si>
  <si>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</si>
  <si>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</si>
  <si>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</si>
  <si>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</si>
  <si>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</si>
  <si>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</si>
  <si>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</si>
  <si>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</si>
  <si>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</si>
  <si>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</si>
  <si>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</si>
  <si>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</si>
  <si>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</si>
  <si>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</si>
  <si>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</si>
  <si>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</si>
  <si>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</si>
  <si>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</si>
  <si>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</si>
  <si>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</si>
  <si>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</si>
  <si>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</si>
  <si>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</si>
  <si>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</si>
  <si>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</si>
  <si>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</si>
  <si>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</si>
  <si>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</si>
  <si>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</si>
  <si>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</si>
  <si>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</si>
  <si>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</si>
  <si>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</si>
  <si>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</si>
  <si>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</si>
  <si>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</si>
  <si>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</si>
  <si>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</si>
  <si>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</si>
  <si>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</si>
  <si>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</si>
  <si>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</si>
  <si>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</si>
  <si>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</si>
  <si>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</si>
  <si>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</si>
  <si>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</si>
  <si>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</si>
  <si>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</si>
  <si>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</si>
  <si>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</si>
  <si>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</si>
  <si>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</si>
  <si>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</si>
  <si>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</si>
  <si>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</si>
  <si>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</si>
  <si>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</si>
  <si>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</si>
  <si>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</si>
  <si>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</si>
  <si>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</si>
  <si>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</si>
  <si>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</si>
  <si>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</si>
  <si>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</si>
  <si>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</si>
  <si>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</si>
  <si>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</si>
  <si>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</si>
  <si>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</si>
  <si>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</si>
  <si>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</si>
  <si>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</si>
  <si>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</si>
  <si>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</si>
  <si>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</si>
  <si>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</si>
  <si>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</si>
  <si>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</si>
  <si>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</si>
  <si>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</si>
  <si>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</si>
  <si>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</si>
  <si>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</si>
  <si>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</si>
  <si>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</si>
  <si>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</si>
  <si>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</si>
  <si>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</si>
  <si>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</si>
  <si>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</si>
  <si>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</si>
  <si>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</si>
  <si>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</si>
  <si>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</si>
  <si>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</si>
  <si>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</si>
  <si>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</si>
  <si>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</si>
  <si>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</si>
  <si>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</si>
  <si>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</si>
  <si>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</si>
  <si>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</si>
  <si>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</si>
  <si>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</si>
  <si>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</si>
  <si>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</si>
  <si>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</si>
  <si>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</si>
  <si>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</si>
  <si>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</si>
  <si>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</si>
  <si>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</si>
  <si>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</si>
  <si>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</si>
  <si>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</si>
  <si>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</si>
  <si>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</si>
  <si>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</si>
  <si>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</si>
  <si>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</si>
  <si>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</si>
  <si>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</si>
  <si>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</si>
  <si>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</si>
  <si>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</si>
  <si>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</si>
  <si>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</si>
  <si>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</si>
  <si>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</si>
  <si>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</si>
  <si>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</si>
  <si>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</si>
  <si>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</si>
  <si>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</si>
  <si>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</si>
  <si>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</si>
  <si>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</si>
  <si>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</si>
  <si>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</si>
  <si>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</si>
  <si>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</si>
  <si>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</si>
  <si>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</si>
  <si>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</si>
  <si>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</si>
  <si>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</si>
  <si>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</si>
  <si>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</si>
  <si>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</si>
  <si>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</si>
  <si>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</si>
  <si>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</si>
  <si>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</si>
  <si>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</si>
  <si>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</si>
  <si>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</si>
  <si>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</si>
  <si>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</si>
  <si>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</si>
  <si>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</si>
  <si>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</si>
  <si>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</si>
  <si>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</si>
  <si>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</si>
  <si>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</si>
  <si>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</si>
  <si>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</si>
  <si>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</si>
  <si>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</si>
  <si>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</si>
  <si>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</si>
  <si>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</si>
  <si>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</si>
  <si>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</si>
  <si>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</si>
  <si>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</si>
  <si>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</si>
  <si>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</si>
  <si>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</si>
  <si>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</si>
  <si>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</si>
  <si>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</si>
  <si>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</si>
  <si>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</si>
  <si>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</si>
  <si>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</si>
  <si>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</si>
  <si>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</si>
  <si>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</si>
  <si>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</si>
  <si>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</si>
  <si>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</si>
  <si>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</si>
  <si>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</si>
  <si>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</si>
  <si>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</si>
  <si>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</si>
  <si>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</si>
  <si>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</si>
  <si>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</si>
  <si>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</si>
  <si>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</si>
  <si>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</si>
  <si>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</si>
  <si>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</si>
  <si>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</si>
  <si>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</si>
  <si>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</si>
  <si>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</si>
  <si>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</si>
  <si>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</si>
  <si>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</si>
  <si>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</si>
  <si>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</si>
  <si>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</si>
  <si>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</si>
  <si>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</si>
  <si>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</si>
  <si>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</si>
  <si>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</si>
  <si>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</si>
  <si>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</si>
  <si>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</si>
  <si>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</si>
  <si>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</si>
  <si>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</si>
  <si>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</si>
  <si>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</si>
  <si>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</si>
  <si>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</si>
  <si>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</si>
  <si>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</si>
  <si>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</si>
  <si>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</si>
  <si>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</si>
  <si>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</si>
  <si>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</si>
  <si>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</si>
  <si>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</si>
  <si>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</si>
  <si>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</si>
  <si>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</si>
  <si>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</si>
  <si>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</si>
  <si>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</si>
  <si>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</si>
  <si>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</si>
  <si>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</si>
  <si>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</si>
  <si>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</si>
  <si>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</si>
  <si>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</si>
  <si>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</si>
  <si>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</si>
  <si>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</si>
  <si>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</si>
  <si>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</si>
  <si>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</si>
  <si>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</si>
  <si>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</si>
  <si>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</si>
  <si>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</si>
  <si>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</si>
  <si>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</si>
  <si>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</si>
  <si>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</si>
  <si>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</si>
  <si>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</si>
  <si>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</si>
  <si>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</si>
  <si>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</si>
  <si>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</si>
  <si>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</si>
  <si>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</si>
  <si>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</si>
  <si>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</si>
  <si>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</si>
  <si>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</si>
  <si>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</si>
  <si>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</si>
  <si>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</si>
  <si>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</si>
  <si>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</si>
  <si>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</si>
  <si>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</si>
  <si>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</si>
  <si>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</si>
  <si>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</si>
  <si>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</si>
  <si>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</si>
  <si>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</si>
  <si>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</si>
  <si>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</si>
  <si>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</si>
  <si>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</si>
  <si>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</si>
  <si>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</si>
  <si>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</si>
  <si>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</si>
  <si>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</si>
  <si>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</si>
  <si>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</si>
  <si>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</si>
  <si>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</si>
  <si>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</si>
  <si>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</si>
  <si>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</si>
  <si>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</si>
  <si>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</si>
  <si>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</si>
  <si>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</si>
  <si>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</si>
  <si>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</si>
  <si>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</si>
  <si>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</si>
  <si>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</si>
  <si>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</si>
  <si>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</si>
  <si>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</si>
  <si>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</si>
  <si>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</si>
  <si>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</si>
  <si>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</si>
  <si>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</si>
  <si>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</si>
  <si>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</si>
  <si>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</si>
  <si>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</si>
  <si>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</si>
  <si>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</si>
  <si>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</si>
  <si>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</si>
  <si>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</si>
  <si>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</si>
  <si>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</si>
  <si>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</si>
  <si>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</si>
  <si>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</si>
  <si>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</si>
  <si>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</si>
  <si>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</si>
  <si>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</si>
  <si>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</si>
  <si>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</si>
  <si>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</si>
  <si>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</si>
  <si>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</si>
  <si>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</si>
  <si>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</si>
  <si>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</si>
  <si>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</si>
  <si>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</si>
  <si>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</si>
  <si>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</si>
  <si>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</si>
  <si>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</si>
  <si>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</si>
  <si>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</si>
  <si>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</si>
  <si>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</si>
  <si>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</si>
  <si>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</si>
  <si>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</si>
  <si>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</si>
  <si>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</si>
  <si>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</si>
  <si>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</si>
  <si>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</si>
  <si>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</si>
  <si>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</si>
  <si>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</si>
  <si>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</si>
  <si>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</si>
  <si>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</si>
  <si>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</si>
  <si>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</si>
  <si>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</si>
  <si>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</si>
  <si>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</si>
  <si>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</si>
  <si>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</si>
  <si>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</si>
  <si>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</si>
  <si>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</si>
  <si>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</si>
  <si>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</si>
  <si>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</si>
  <si>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</si>
  <si>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</si>
  <si>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</si>
  <si>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</si>
  <si>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</si>
  <si>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</si>
  <si>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</si>
  <si>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</si>
  <si>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</si>
  <si>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</si>
  <si>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</si>
  <si>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</si>
  <si>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</si>
  <si>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</si>
  <si>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</si>
  <si>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</si>
  <si>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</si>
  <si>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</si>
  <si>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</si>
  <si>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</si>
  <si>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</si>
  <si>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</si>
  <si>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</si>
  <si>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</si>
  <si>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</si>
  <si>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</si>
  <si>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</si>
  <si>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</si>
  <si>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</si>
  <si>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</si>
  <si>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</si>
  <si>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</si>
  <si>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</si>
  <si>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</si>
  <si>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</si>
  <si>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</si>
  <si>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</si>
  <si>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</si>
  <si>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</si>
  <si>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</si>
  <si>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</si>
  <si>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</si>
  <si>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</si>
  <si>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</si>
  <si>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</si>
  <si>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</si>
  <si>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</si>
  <si>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</si>
  <si>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</si>
  <si>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</si>
  <si>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</si>
  <si>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</si>
  <si>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</si>
  <si>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</si>
  <si>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</si>
  <si>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</si>
  <si>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</si>
  <si>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</si>
  <si>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</si>
  <si>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</si>
  <si>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</si>
  <si>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</si>
  <si>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</si>
  <si>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</si>
  <si>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</si>
  <si>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</si>
  <si>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</si>
  <si>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</si>
  <si>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</si>
  <si>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</si>
  <si>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</si>
  <si>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</si>
  <si>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</si>
  <si>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</si>
  <si>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</si>
  <si>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</si>
  <si>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</si>
  <si>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</si>
  <si>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</si>
  <si>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</si>
  <si>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</si>
  <si>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</si>
  <si>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</si>
  <si>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</si>
  <si>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</si>
  <si>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</si>
  <si>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</si>
  <si>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</si>
  <si>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</si>
  <si>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</si>
  <si>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</si>
  <si>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</si>
  <si>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</si>
  <si>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</si>
  <si>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</si>
  <si>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</si>
  <si>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</si>
  <si>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</si>
  <si>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</si>
  <si>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</si>
  <si>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</si>
  <si>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</si>
  <si>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</si>
  <si>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</si>
  <si>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</si>
  <si>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</si>
  <si>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</si>
  <si>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</si>
  <si>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</si>
  <si>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</si>
  <si>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</si>
  <si>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</si>
  <si>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</si>
  <si>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</si>
  <si>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</si>
  <si>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</si>
  <si>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</si>
  <si>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</si>
  <si>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</si>
  <si>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</si>
  <si>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</si>
  <si>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</si>
  <si>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</si>
  <si>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</si>
  <si>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</si>
  <si>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</si>
  <si>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</si>
  <si>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</si>
  <si>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</si>
  <si>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</si>
  <si>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</si>
  <si>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</si>
  <si>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</si>
  <si>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</si>
  <si>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</si>
  <si>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</si>
  <si>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</si>
  <si>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</si>
  <si>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</si>
  <si>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</si>
  <si>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</si>
  <si>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</si>
  <si>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</si>
  <si>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</si>
  <si>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</si>
  <si>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</si>
  <si>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</si>
  <si>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</si>
  <si>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</si>
  <si>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</si>
  <si>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</si>
  <si>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</si>
  <si>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</si>
  <si>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</si>
  <si>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</si>
  <si>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</si>
  <si>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</si>
  <si>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</si>
  <si>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</si>
  <si>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</si>
  <si>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</si>
  <si>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</si>
  <si>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</si>
  <si>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</si>
  <si>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</si>
  <si>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</si>
  <si>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</si>
  <si>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</si>
  <si>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</si>
  <si>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</si>
  <si>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</si>
  <si>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</si>
  <si>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</si>
  <si>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</si>
  <si>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</si>
  <si>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</si>
  <si>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</si>
  <si>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</si>
  <si>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</si>
  <si>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</si>
  <si>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</si>
  <si>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</si>
  <si>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</si>
  <si>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</si>
  <si>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</si>
  <si>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</si>
  <si>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</si>
  <si>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</si>
  <si>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</si>
  <si>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</si>
  <si>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</si>
  <si>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</si>
  <si>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</si>
  <si>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</si>
  <si>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</si>
  <si>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</si>
  <si>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</si>
  <si>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</si>
  <si>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</si>
  <si>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</si>
  <si>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</si>
  <si>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</si>
  <si>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</si>
  <si>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</si>
  <si>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</si>
  <si>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</si>
  <si>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</si>
  <si>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</si>
  <si>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</si>
  <si>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</si>
  <si>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</si>
  <si>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</si>
  <si>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</si>
  <si>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</si>
  <si>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</si>
  <si>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</si>
  <si>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</si>
  <si>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</si>
  <si>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</si>
  <si>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</si>
  <si>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</si>
  <si>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</si>
  <si>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</si>
  <si>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</si>
  <si>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</si>
  <si>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</si>
  <si>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</si>
  <si>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</si>
  <si>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</si>
  <si>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</si>
  <si>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</si>
  <si>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</si>
  <si>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</si>
  <si>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</si>
  <si>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</si>
  <si>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</si>
  <si>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</si>
  <si>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</si>
  <si>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</si>
  <si>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</si>
  <si>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</si>
  <si>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</si>
  <si>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</si>
  <si>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</si>
  <si>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</si>
  <si>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</si>
  <si>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</si>
  <si>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</si>
  <si>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</si>
  <si>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</si>
  <si>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</si>
  <si>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</si>
  <si>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</si>
  <si>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</si>
  <si>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</si>
  <si>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</si>
  <si>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</si>
  <si>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</si>
  <si>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</si>
  <si>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</si>
  <si>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</si>
  <si>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</si>
  <si>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</si>
  <si>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</si>
  <si>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</si>
  <si>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</si>
  <si>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</si>
  <si>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</si>
  <si>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</si>
  <si>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</si>
  <si>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</si>
  <si>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</si>
  <si>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</si>
  <si>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</si>
  <si>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</si>
  <si>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</si>
  <si>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</si>
  <si>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</si>
  <si>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</si>
  <si>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</si>
  <si>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</si>
  <si>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</si>
  <si>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</si>
  <si>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</si>
  <si>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</si>
  <si>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</si>
  <si>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</si>
  <si>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</si>
  <si>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</si>
  <si>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</si>
  <si>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</si>
  <si>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</si>
  <si>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</si>
  <si>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</si>
  <si>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</si>
  <si>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</si>
  <si>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</si>
  <si>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</si>
  <si>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</si>
  <si>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</si>
  <si>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</si>
  <si>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</si>
  <si>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</si>
  <si>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</si>
  <si>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</si>
  <si>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</si>
  <si>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</si>
  <si>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</si>
  <si>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</si>
  <si>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</si>
  <si>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</si>
  <si>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</si>
  <si>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</si>
  <si>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</si>
  <si>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</si>
  <si>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</si>
  <si>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</si>
  <si>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</si>
  <si>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</si>
  <si>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</si>
  <si>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</si>
  <si>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</si>
  <si>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</si>
  <si>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</si>
  <si>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</si>
  <si>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</si>
  <si>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</si>
  <si>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</si>
  <si>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</si>
  <si>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</si>
  <si>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</si>
  <si>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</si>
  <si>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</si>
  <si>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</si>
  <si>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</si>
  <si>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</si>
  <si>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</si>
  <si>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</si>
  <si>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</si>
  <si>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</si>
  <si>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</si>
  <si>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</si>
  <si>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</si>
  <si>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</si>
  <si>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</si>
  <si>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</si>
  <si>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</si>
  <si>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</si>
  <si>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</si>
  <si>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</si>
  <si>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</si>
  <si>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</si>
  <si>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</si>
  <si>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</si>
  <si>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</si>
  <si>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</si>
  <si>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</si>
  <si>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</si>
  <si>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</si>
  <si>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</si>
  <si>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</si>
  <si>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</si>
  <si>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</si>
  <si>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</si>
  <si>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</si>
  <si>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</si>
  <si>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</si>
  <si>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</si>
  <si>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</si>
  <si>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</si>
  <si>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</si>
  <si>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</si>
  <si>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</si>
  <si>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</si>
  <si>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</si>
  <si>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</si>
  <si>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</si>
  <si>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</si>
  <si>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</si>
  <si>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</si>
  <si>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</si>
  <si>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</si>
  <si>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</si>
  <si>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</si>
  <si>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</si>
  <si>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</si>
  <si>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</si>
  <si>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</si>
  <si>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</si>
  <si>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</si>
  <si>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</si>
  <si>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</si>
  <si>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</si>
  <si>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</si>
  <si>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</si>
  <si>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</si>
  <si>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</si>
  <si>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</si>
  <si>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</si>
  <si>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</si>
  <si>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</si>
  <si>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</si>
  <si>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</si>
  <si>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</si>
  <si>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</si>
  <si>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</si>
  <si>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</si>
  <si>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</si>
  <si>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</si>
  <si>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</si>
  <si>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</si>
  <si>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</si>
  <si>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</si>
  <si>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</si>
  <si>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</si>
  <si>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</si>
  <si>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</si>
  <si>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</si>
  <si>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</si>
  <si>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</si>
  <si>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</si>
  <si>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</si>
  <si>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</si>
  <si>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</si>
  <si>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</si>
  <si>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</si>
  <si>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</si>
  <si>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</si>
  <si>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</si>
  <si>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</si>
  <si>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</si>
  <si>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</si>
  <si>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</si>
  <si>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</si>
  <si>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</si>
  <si>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</si>
  <si>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</si>
  <si>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</si>
  <si>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</si>
  <si>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</si>
  <si>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</si>
  <si>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</si>
  <si>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</si>
  <si>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</si>
  <si>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</si>
  <si>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</si>
  <si>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</si>
  <si>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</si>
  <si>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</si>
  <si>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</si>
  <si>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</si>
  <si>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</si>
  <si>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</si>
  <si>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</si>
  <si>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</si>
  <si>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</si>
  <si>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</si>
  <si>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</si>
  <si>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</si>
  <si>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</si>
  <si>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</si>
  <si>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</si>
  <si>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</si>
  <si>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</si>
  <si>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</si>
  <si>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</si>
  <si>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</si>
  <si>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</si>
  <si>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</si>
  <si>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</si>
  <si>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</si>
  <si>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</si>
  <si>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</si>
  <si>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</si>
  <si>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</si>
  <si>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</si>
  <si>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</si>
  <si>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</si>
  <si>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</si>
  <si>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</si>
  <si>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</si>
  <si>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</si>
  <si>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</si>
  <si>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</si>
  <si>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</si>
  <si>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</si>
  <si>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</si>
  <si>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</si>
  <si>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</si>
  <si>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</si>
  <si>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</si>
  <si>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</si>
  <si>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</si>
  <si>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</si>
  <si>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</si>
  <si>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</si>
  <si>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</si>
  <si>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</si>
  <si>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</si>
  <si>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</si>
  <si>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</si>
  <si>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</si>
  <si>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</si>
  <si>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</si>
  <si>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</si>
  <si>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</si>
  <si>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</si>
  <si>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</si>
  <si>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</si>
  <si>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</si>
  <si>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</si>
  <si>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</si>
  <si>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</si>
  <si>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</si>
  <si>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</si>
  <si>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</si>
  <si>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</si>
  <si>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</si>
  <si>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</si>
  <si>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</si>
  <si>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</si>
  <si>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</si>
  <si>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</si>
  <si>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</si>
  <si>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</si>
  <si>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</si>
  <si>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</si>
  <si>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</si>
  <si>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</si>
  <si>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</si>
  <si>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</si>
  <si>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</si>
  <si>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</si>
  <si>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</si>
  <si>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</si>
  <si>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</si>
  <si>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</si>
  <si>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</si>
  <si>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</si>
  <si>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</si>
  <si>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</si>
  <si>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</si>
  <si>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</si>
  <si>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</si>
  <si>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</si>
  <si>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</si>
  <si>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</si>
  <si>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</si>
  <si>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</si>
  <si>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</si>
  <si>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</si>
  <si>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</si>
  <si>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</si>
  <si>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</si>
  <si>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</si>
  <si>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</si>
  <si>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</si>
  <si>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</si>
  <si>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</si>
  <si>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</si>
  <si>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</si>
  <si>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</si>
  <si>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</si>
  <si>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</si>
  <si>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</si>
  <si>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</si>
  <si>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</si>
  <si>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</si>
  <si>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</si>
  <si>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</si>
  <si>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</si>
  <si>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</si>
  <si>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</si>
  <si>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</si>
  <si>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</si>
  <si>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</si>
  <si>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</si>
  <si>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</si>
  <si>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</si>
  <si>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</si>
  <si>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</si>
  <si>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</si>
  <si>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</si>
  <si>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</si>
  <si>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</si>
  <si>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</si>
  <si>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</si>
  <si>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</si>
  <si>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</si>
  <si>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</si>
  <si>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</si>
  <si>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</si>
  <si>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</si>
  <si>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</si>
  <si>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</si>
  <si>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</si>
  <si>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</si>
  <si>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</si>
  <si>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</si>
  <si>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</si>
  <si>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</si>
  <si>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</si>
  <si>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</si>
  <si>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</si>
  <si>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</si>
  <si>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</si>
  <si>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</si>
  <si>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</si>
  <si>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</si>
  <si>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</si>
  <si>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</si>
  <si>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</si>
  <si>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</si>
  <si>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</si>
  <si>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</si>
  <si>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</si>
  <si>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</si>
  <si>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</si>
  <si>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</si>
  <si>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</si>
  <si>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</si>
  <si>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</si>
  <si>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</si>
  <si>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</si>
  <si>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</si>
  <si>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</si>
  <si>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</si>
  <si>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</si>
  <si>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</si>
  <si>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</si>
  <si>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</si>
  <si>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</si>
  <si>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</si>
  <si>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</si>
  <si>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</si>
  <si>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</si>
  <si>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</si>
  <si>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</si>
  <si>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</si>
  <si>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</si>
  <si>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</si>
  <si>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</si>
  <si>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</si>
  <si>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</si>
  <si>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</si>
  <si>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</si>
  <si>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</si>
  <si>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</si>
  <si>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</si>
  <si>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</si>
  <si>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</si>
  <si>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</si>
  <si>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</si>
  <si>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</si>
  <si>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</si>
  <si>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</si>
  <si>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</si>
  <si>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</si>
  <si>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</si>
  <si>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</si>
  <si>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</si>
  <si>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</si>
  <si>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</si>
  <si>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</si>
  <si>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</si>
  <si>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</si>
  <si>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</si>
  <si>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</si>
  <si>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</si>
  <si>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</si>
  <si>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</si>
  <si>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</si>
  <si>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</si>
  <si>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</si>
  <si>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</si>
  <si>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</si>
  <si>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</si>
  <si>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</si>
  <si>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</si>
  <si>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</si>
  <si>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</si>
  <si>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</si>
  <si>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</si>
  <si>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</si>
  <si>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</si>
  <si>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</si>
  <si>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</si>
  <si>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</si>
  <si>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</si>
  <si>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</si>
  <si>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</si>
  <si>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</si>
  <si>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</si>
  <si>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</si>
  <si>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</si>
  <si>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</si>
  <si>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</si>
  <si>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</si>
  <si>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</si>
  <si>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</si>
  <si>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</si>
  <si>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</si>
  <si>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</si>
  <si>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</si>
  <si>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</si>
  <si>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</si>
  <si>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</si>
  <si>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</si>
  <si>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</si>
  <si>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</si>
  <si>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</si>
  <si>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</si>
  <si>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</si>
  <si>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</si>
  <si>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</si>
  <si>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</si>
  <si>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</si>
  <si>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</si>
  <si>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</si>
  <si>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</si>
  <si>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</si>
  <si>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</si>
  <si>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</si>
  <si>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</si>
  <si>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</si>
  <si>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</si>
  <si>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</si>
  <si>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</si>
  <si>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</si>
  <si>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</si>
  <si>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</si>
  <si>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</si>
  <si>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</si>
  <si>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</si>
  <si>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</si>
  <si>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</si>
  <si>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</si>
  <si>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</si>
  <si>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</si>
  <si>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</si>
  <si>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</si>
  <si>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</si>
  <si>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</si>
  <si>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</si>
  <si>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</si>
  <si>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</si>
  <si>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</si>
  <si>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</si>
  <si>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</si>
  <si>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</si>
  <si>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</si>
  <si>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</si>
  <si>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</si>
  <si>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</si>
  <si>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</si>
  <si>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</si>
  <si>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</si>
  <si>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</si>
  <si>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</si>
  <si>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</si>
  <si>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</si>
  <si>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</si>
  <si>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</si>
  <si>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</si>
  <si>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</si>
  <si>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</si>
  <si>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</si>
  <si>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</si>
  <si>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</si>
  <si>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</si>
  <si>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</si>
  <si>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</si>
  <si>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</si>
  <si>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</si>
  <si>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</si>
  <si>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</si>
  <si>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</si>
  <si>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</si>
  <si>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</si>
  <si>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</si>
  <si>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</si>
  <si>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</si>
  <si>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</si>
  <si>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</si>
  <si>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</si>
  <si>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</si>
  <si>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</si>
  <si>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</si>
  <si>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</si>
  <si>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</si>
  <si>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</si>
  <si>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</si>
  <si>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</si>
  <si>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</si>
  <si>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</si>
  <si>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</si>
  <si>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</si>
  <si>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</si>
  <si>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</si>
  <si>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</si>
  <si>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</si>
  <si>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</si>
  <si>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</si>
  <si>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</si>
  <si>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</si>
  <si>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</si>
  <si>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</si>
  <si>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</si>
  <si>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</si>
  <si>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</si>
  <si>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</si>
  <si>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</si>
  <si>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</si>
  <si>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</si>
  <si>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</si>
  <si>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</si>
  <si>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</si>
  <si>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</si>
  <si>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</si>
  <si>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</si>
  <si>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</si>
  <si>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</si>
  <si>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</si>
  <si>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</si>
  <si>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</si>
  <si>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</si>
  <si>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</si>
  <si>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</si>
  <si>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</si>
  <si>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</si>
  <si>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</si>
  <si>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</si>
  <si>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</si>
  <si>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</si>
  <si>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</si>
  <si>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</si>
  <si>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</si>
  <si>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</si>
  <si>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</si>
  <si>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</si>
  <si>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</si>
  <si>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</si>
  <si>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</si>
  <si>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</si>
  <si>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</si>
  <si>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</si>
  <si>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</si>
  <si>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</si>
  <si>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</si>
  <si>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</si>
  <si>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</si>
  <si>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</si>
  <si>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</si>
  <si>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</si>
  <si>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</si>
  <si>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</si>
  <si>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</si>
  <si>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</si>
  <si>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</si>
  <si>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</si>
  <si>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</si>
  <si>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</si>
  <si>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</si>
  <si>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</si>
  <si>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</si>
  <si>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</si>
  <si>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</si>
  <si>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</si>
  <si>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</si>
  <si>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</si>
  <si>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</si>
  <si>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</si>
  <si>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</si>
  <si>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</si>
  <si>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</si>
  <si>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</si>
  <si>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</si>
  <si>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</si>
  <si>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</si>
  <si>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</si>
  <si>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</si>
  <si>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</si>
  <si>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</si>
  <si>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</si>
  <si>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</si>
  <si>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</si>
  <si>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</si>
  <si>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</si>
  <si>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</si>
  <si>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</si>
  <si>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</si>
  <si>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</si>
  <si>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</si>
  <si>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</si>
  <si>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</si>
  <si>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</si>
  <si>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</si>
  <si>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</si>
  <si>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</si>
  <si>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</si>
  <si>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</si>
  <si>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</si>
  <si>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</si>
  <si>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</si>
  <si>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</si>
  <si>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</si>
  <si>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</si>
  <si>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</si>
  <si>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</si>
  <si>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</si>
  <si>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</si>
  <si>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</si>
  <si>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</si>
  <si>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</si>
  <si>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</si>
  <si>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</si>
  <si>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</si>
  <si>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</si>
  <si>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</si>
  <si>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</si>
  <si>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</si>
  <si>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</si>
  <si>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</si>
  <si>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</si>
  <si>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</si>
  <si>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</si>
  <si>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</si>
  <si>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</si>
  <si>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</si>
  <si>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</si>
  <si>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</si>
  <si>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</si>
  <si>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</si>
  <si>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</si>
  <si>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</si>
  <si>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</si>
  <si>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</si>
  <si>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</si>
  <si>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</si>
  <si>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</si>
  <si>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</si>
  <si>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</si>
  <si>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</si>
  <si>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</si>
  <si>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</si>
  <si>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</si>
  <si>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</si>
  <si>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</si>
  <si>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</si>
  <si>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</si>
  <si>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</si>
  <si>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</si>
  <si>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</si>
  <si>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</si>
  <si>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</si>
  <si>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</si>
  <si>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</si>
  <si>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</si>
  <si>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</si>
  <si>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</si>
  <si>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</si>
  <si>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</si>
  <si>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</si>
  <si>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</si>
  <si>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</si>
  <si>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</si>
  <si>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</si>
  <si>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</si>
  <si>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</si>
  <si>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</si>
  <si>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</si>
  <si>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</si>
  <si>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</si>
  <si>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</si>
  <si>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</si>
  <si>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</si>
  <si>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</si>
  <si>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</si>
  <si>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</si>
  <si>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</si>
  <si>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</si>
  <si>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</si>
  <si>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</si>
  <si>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</si>
  <si>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</si>
  <si>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</si>
  <si>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</si>
  <si>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</si>
  <si>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</si>
  <si>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</si>
  <si>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</si>
  <si>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</si>
  <si>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</si>
  <si>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</si>
  <si>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</si>
  <si>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</si>
  <si>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</si>
  <si>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</si>
  <si>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</si>
  <si>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</si>
  <si>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</si>
  <si>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</si>
  <si>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</si>
  <si>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</si>
  <si>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</si>
  <si>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</si>
  <si>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</si>
  <si>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</si>
  <si>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</si>
  <si>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</si>
  <si>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</si>
  <si>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</si>
  <si>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</si>
  <si>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</si>
  <si>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</si>
  <si>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</si>
  <si>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</si>
  <si>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</si>
  <si>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</si>
  <si>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</si>
  <si>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</si>
  <si>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</si>
  <si>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</si>
  <si>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</si>
  <si>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</si>
  <si>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</si>
  <si>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</si>
  <si>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</si>
  <si>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</si>
  <si>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</si>
  <si>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</si>
  <si>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</si>
  <si>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</si>
  <si>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</si>
  <si>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</si>
  <si>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</si>
  <si>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</si>
  <si>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</si>
  <si>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</si>
  <si>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</si>
  <si>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</si>
  <si>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</si>
  <si>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</si>
  <si>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</si>
  <si>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</si>
  <si>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</si>
  <si>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</si>
  <si>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</si>
  <si>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</si>
  <si>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</si>
  <si>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</si>
  <si>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</si>
  <si>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</si>
  <si>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</si>
  <si>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</si>
  <si>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</si>
  <si>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</si>
  <si>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</si>
  <si>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</si>
  <si>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</si>
  <si>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</si>
  <si>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</si>
  <si>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</si>
  <si>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</si>
  <si>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</si>
  <si>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</si>
  <si>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</si>
  <si>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</si>
  <si>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</si>
  <si>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</si>
  <si>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</si>
  <si>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</si>
  <si>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</si>
  <si>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</si>
  <si>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</si>
  <si>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</si>
  <si>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</si>
  <si>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</si>
  <si>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</si>
  <si>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</si>
  <si>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</si>
  <si>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</si>
  <si>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</si>
  <si>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</si>
  <si>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</si>
  <si>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</si>
  <si>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</si>
  <si>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</si>
  <si>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</si>
  <si>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</si>
  <si>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</si>
  <si>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</si>
  <si>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</si>
  <si>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</si>
  <si>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</si>
  <si>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</si>
  <si>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</si>
  <si>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</si>
  <si>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</si>
  <si>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</si>
  <si>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</si>
  <si>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</si>
  <si>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</si>
  <si>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</si>
  <si>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</si>
  <si>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</si>
  <si>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</si>
  <si>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</si>
  <si>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</si>
  <si>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</si>
  <si>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</si>
  <si>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</si>
  <si>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</si>
  <si>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</si>
  <si>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</si>
  <si>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</si>
  <si>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</si>
  <si>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</si>
  <si>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</si>
  <si>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</si>
  <si>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</si>
  <si>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</si>
  <si>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</si>
  <si>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</si>
  <si>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</si>
  <si>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</si>
  <si>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</si>
  <si>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</si>
  <si>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</si>
  <si>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</si>
  <si>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</si>
  <si>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</si>
  <si>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</si>
  <si>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</si>
  <si>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</si>
  <si>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</si>
  <si>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</si>
  <si>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</si>
  <si>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</si>
  <si>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</si>
  <si>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</si>
  <si>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</si>
  <si>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</si>
  <si>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</si>
  <si>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</si>
  <si>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</si>
  <si>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</si>
  <si>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</si>
  <si>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</si>
  <si>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</si>
  <si>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</si>
  <si>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</si>
  <si>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</si>
  <si>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</si>
  <si>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</si>
  <si>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</si>
  <si>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</si>
  <si>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</si>
  <si>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</si>
  <si>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</si>
  <si>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</si>
  <si>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</si>
  <si>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</si>
  <si>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</si>
  <si>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</si>
  <si>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</si>
  <si>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</si>
  <si>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</si>
  <si>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</si>
  <si>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</si>
  <si>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</si>
  <si>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</si>
  <si>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</si>
  <si>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</si>
  <si>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</si>
  <si>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</si>
  <si>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</si>
  <si>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</si>
  <si>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</si>
  <si>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</si>
  <si>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</si>
  <si>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</si>
  <si>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</si>
  <si>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</si>
  <si>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</si>
  <si>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</si>
  <si>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</si>
  <si>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</si>
  <si>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</si>
  <si>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</si>
  <si>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</si>
  <si>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</si>
  <si>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</si>
  <si>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</si>
  <si>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</si>
  <si>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</si>
  <si>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</si>
  <si>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</si>
  <si>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</si>
  <si>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</si>
  <si>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</si>
  <si>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</si>
  <si>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</si>
  <si>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</si>
  <si>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</si>
  <si>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</si>
  <si>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</si>
  <si>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</si>
  <si>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</si>
  <si>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</si>
  <si>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</si>
  <si>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</si>
  <si>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</si>
  <si>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</si>
  <si>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</si>
  <si>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</si>
  <si>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</si>
  <si>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</si>
  <si>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</si>
  <si>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</si>
  <si>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</si>
  <si>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</si>
  <si>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</si>
  <si>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</si>
  <si>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</si>
  <si>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</si>
  <si>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</si>
  <si>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</si>
  <si>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</si>
  <si>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</si>
  <si>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</si>
  <si>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</si>
  <si>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</si>
  <si>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</si>
  <si>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</si>
  <si>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</si>
  <si>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</si>
  <si>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</si>
  <si>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</si>
  <si>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</si>
  <si>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</si>
  <si>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</si>
  <si>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</si>
  <si>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</si>
  <si>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</si>
  <si>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</si>
  <si>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</si>
  <si>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</si>
  <si>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</si>
  <si>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</si>
  <si>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</si>
  <si>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</si>
  <si>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</si>
  <si>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</si>
  <si>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</si>
  <si>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</si>
  <si>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</si>
  <si>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</si>
  <si>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</si>
  <si>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</si>
  <si>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</si>
  <si>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</si>
  <si>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</si>
  <si>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</si>
  <si>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</si>
  <si>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</si>
  <si>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</si>
  <si>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</si>
  <si>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</si>
  <si>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</si>
  <si>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</si>
  <si>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</si>
  <si>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</si>
  <si>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</si>
  <si>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</si>
  <si>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</si>
  <si>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</si>
  <si>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</si>
  <si>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</si>
  <si>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</si>
  <si>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</si>
  <si>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</si>
  <si>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</si>
  <si>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</si>
  <si>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</si>
  <si>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</si>
  <si>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</si>
  <si>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</si>
  <si>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</si>
  <si>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</si>
  <si>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</si>
  <si>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</si>
  <si>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</si>
  <si>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</si>
  <si>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</si>
  <si>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</si>
  <si>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</si>
  <si>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</si>
  <si>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</si>
  <si>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</si>
  <si>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</si>
  <si>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</si>
  <si>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</si>
  <si>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</si>
  <si>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</si>
  <si>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</si>
  <si>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</si>
  <si>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</si>
  <si>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</si>
  <si>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</si>
  <si>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</si>
  <si>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</si>
  <si>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</si>
  <si>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</si>
  <si>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</si>
  <si>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</si>
  <si>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</si>
  <si>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</si>
  <si>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</si>
  <si>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</si>
  <si>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</si>
  <si>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</si>
  <si>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</si>
  <si>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</si>
  <si>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</si>
  <si>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</si>
  <si>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</si>
  <si>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</si>
  <si>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</si>
  <si>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</si>
  <si>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</si>
  <si>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</si>
  <si>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</si>
  <si>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</si>
  <si>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</si>
  <si>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</si>
  <si>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</si>
  <si>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</si>
  <si>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</si>
  <si>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</si>
  <si>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</si>
  <si>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</si>
  <si>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</si>
  <si>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</si>
  <si>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</si>
  <si>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</si>
  <si>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</si>
  <si>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</si>
  <si>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</si>
  <si>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</si>
  <si>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</si>
  <si>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</si>
  <si>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</si>
  <si>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</si>
  <si>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</si>
  <si>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</si>
  <si>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</si>
  <si>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</si>
  <si>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</si>
  <si>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</si>
  <si>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</si>
  <si>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</si>
  <si>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</si>
  <si>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</si>
  <si>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</si>
  <si>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</si>
  <si>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</si>
  <si>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</si>
  <si>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</si>
  <si>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</si>
  <si>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</si>
  <si>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</si>
  <si>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</si>
  <si>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</si>
  <si>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</si>
  <si>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</si>
  <si>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</si>
  <si>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</si>
  <si>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</si>
  <si>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</si>
  <si>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</si>
  <si>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</si>
  <si>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</si>
  <si>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</si>
  <si>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</si>
  <si>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</si>
  <si>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</si>
  <si>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</si>
  <si>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</si>
  <si>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</si>
  <si>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</si>
  <si>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</si>
  <si>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</si>
  <si>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</si>
  <si>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</si>
  <si>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</si>
  <si>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</si>
  <si>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</si>
  <si>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</si>
  <si>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</si>
  <si>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</si>
  <si>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</si>
  <si>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</si>
  <si>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</si>
  <si>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</si>
  <si>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</si>
  <si>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</si>
  <si>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</si>
  <si>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</si>
  <si>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</si>
  <si>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</si>
  <si>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</si>
  <si>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</si>
  <si>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</si>
  <si>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</si>
  <si>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</si>
  <si>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</si>
  <si>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</si>
  <si>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</si>
  <si>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</si>
  <si>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</si>
  <si>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</si>
  <si>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</si>
  <si>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</si>
  <si>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</si>
  <si>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</si>
  <si>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</si>
  <si>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</si>
  <si>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</si>
  <si>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</si>
  <si>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</si>
  <si>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</si>
  <si>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</si>
  <si>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</si>
  <si>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</si>
  <si>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</si>
  <si>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</si>
  <si>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</si>
  <si>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</si>
  <si>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</si>
  <si>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</si>
  <si>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</si>
  <si>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</si>
  <si>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</si>
  <si>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</si>
  <si>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</si>
  <si>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</si>
  <si>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</si>
  <si>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</si>
  <si>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</si>
  <si>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</si>
  <si>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</si>
  <si>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</si>
  <si>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</si>
  <si>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</si>
  <si>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</si>
  <si>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</si>
  <si>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</si>
  <si>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</si>
  <si>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</si>
  <si>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</si>
  <si>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</si>
  <si>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</si>
  <si>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</si>
  <si>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</si>
  <si>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</si>
  <si>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</si>
  <si>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</si>
  <si>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</si>
  <si>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</si>
  <si>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</si>
  <si>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</si>
  <si>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</si>
  <si>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</si>
  <si>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</si>
  <si>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</si>
  <si>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</si>
  <si>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</si>
  <si>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</si>
  <si>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</si>
  <si>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</si>
  <si>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</si>
  <si>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</si>
  <si>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</si>
  <si>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</si>
  <si>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</si>
  <si>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</si>
  <si>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</si>
  <si>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</si>
  <si>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</si>
  <si>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</si>
  <si>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</si>
  <si>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</si>
  <si>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</si>
  <si>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</si>
  <si>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</si>
  <si>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</si>
  <si>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</si>
  <si>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</si>
  <si>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</si>
  <si>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</si>
  <si>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</si>
  <si>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</si>
  <si>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</si>
  <si>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</si>
  <si>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</si>
  <si>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</si>
  <si>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</si>
  <si>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</si>
  <si>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</si>
  <si>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</si>
  <si>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</si>
  <si>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</si>
  <si>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</si>
  <si>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</si>
  <si>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</si>
  <si>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</si>
  <si>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</si>
  <si>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</si>
  <si>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</si>
  <si>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</si>
  <si>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</si>
  <si>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</si>
  <si>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</si>
  <si>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</si>
  <si>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</si>
  <si>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</si>
  <si>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</si>
  <si>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</si>
  <si>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</si>
  <si>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</si>
  <si>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</si>
  <si>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</si>
  <si>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</si>
  <si>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</si>
  <si>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</si>
  <si>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</si>
  <si>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</si>
  <si>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</si>
  <si>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</si>
  <si>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</si>
  <si>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</si>
  <si>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</si>
  <si>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</si>
  <si>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</si>
  <si>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</si>
  <si>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</si>
  <si>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</si>
  <si>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</si>
  <si>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</si>
  <si>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</si>
  <si>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</si>
  <si>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</si>
  <si>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</si>
  <si>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</si>
  <si>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</si>
  <si>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</si>
  <si>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</si>
  <si>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</si>
  <si>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</si>
  <si>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</si>
  <si>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</si>
  <si>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</si>
  <si>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</si>
  <si>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</si>
  <si>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</si>
  <si>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</si>
  <si>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</si>
  <si>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</si>
  <si>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</si>
  <si>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</si>
  <si>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</si>
  <si>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</si>
  <si>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</si>
  <si>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</si>
  <si>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</si>
  <si>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</si>
  <si>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</si>
  <si>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</si>
  <si>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</si>
  <si>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</si>
  <si>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</si>
  <si>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</si>
  <si>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</si>
  <si>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</si>
  <si>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</si>
  <si>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</si>
  <si>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</si>
  <si>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</si>
  <si>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</si>
  <si>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</si>
  <si>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</si>
  <si>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</si>
  <si>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</si>
  <si>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</si>
  <si>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</si>
  <si>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</si>
  <si>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</si>
  <si>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</si>
  <si>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</si>
  <si>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</si>
  <si>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</si>
  <si>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</si>
  <si>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</si>
  <si>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</si>
  <si>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</si>
  <si>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</si>
  <si>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</si>
  <si>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</si>
  <si>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</si>
  <si>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</si>
  <si>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</si>
  <si>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</si>
  <si>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</si>
  <si>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</si>
  <si>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</si>
  <si>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</si>
  <si>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</si>
  <si>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</si>
  <si>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</si>
  <si>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</si>
  <si>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</si>
  <si>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</si>
  <si>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</si>
  <si>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</si>
  <si>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</si>
  <si>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</si>
  <si>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</si>
  <si>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</si>
  <si>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</si>
  <si>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</si>
  <si>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</si>
  <si>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</si>
  <si>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</si>
  <si>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</si>
  <si>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</si>
  <si>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</si>
  <si>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</si>
  <si>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</si>
  <si>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</si>
  <si>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</si>
  <si>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</si>
  <si>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</si>
  <si>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</si>
  <si>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</si>
  <si>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</si>
  <si>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</si>
  <si>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</si>
  <si>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</si>
  <si>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</si>
  <si>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</si>
  <si>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</si>
  <si>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</si>
  <si>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</si>
  <si>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</si>
  <si>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</si>
  <si>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</si>
  <si>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</si>
  <si>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</si>
  <si>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</si>
  <si>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</si>
  <si>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</si>
  <si>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</si>
  <si>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</si>
  <si>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</si>
  <si>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</si>
  <si>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</si>
  <si>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</si>
  <si>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</si>
  <si>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</si>
  <si>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</si>
  <si>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</si>
  <si>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</si>
  <si>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</si>
  <si>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</si>
  <si>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</si>
  <si>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</si>
  <si>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</si>
  <si>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</si>
  <si>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</si>
  <si>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</si>
  <si>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</si>
  <si>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</si>
  <si>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</si>
  <si>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</si>
  <si>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</si>
  <si>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</si>
  <si>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</si>
  <si>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</si>
  <si>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</si>
  <si>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</si>
  <si>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</si>
  <si>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</si>
  <si>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</si>
  <si>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</si>
  <si>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</si>
  <si>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</si>
  <si>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</si>
  <si>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</si>
  <si>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</si>
  <si>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</si>
  <si>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</si>
  <si>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</si>
  <si>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</si>
  <si>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</si>
  <si>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</si>
  <si>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</si>
  <si>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</si>
  <si>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</si>
  <si>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</si>
  <si>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</si>
  <si>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</si>
  <si>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</si>
  <si>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</si>
  <si>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</si>
  <si>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</si>
  <si>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</si>
  <si>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</si>
  <si>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</si>
  <si>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</si>
  <si>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</si>
  <si>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</si>
  <si>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</si>
  <si>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</si>
  <si>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</si>
  <si>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</si>
  <si>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</si>
  <si>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</si>
  <si>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</si>
  <si>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</si>
  <si>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</si>
  <si>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</si>
  <si>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</si>
  <si>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</si>
  <si>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</si>
  <si>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</si>
  <si>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</si>
  <si>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</si>
  <si>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</si>
  <si>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</si>
  <si>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</si>
  <si>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</si>
  <si>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</si>
  <si>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</si>
  <si>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</si>
  <si>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</si>
  <si>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</si>
  <si>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</si>
  <si>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</si>
  <si>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</si>
  <si>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</si>
  <si>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</si>
  <si>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</si>
  <si>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</si>
  <si>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</si>
  <si>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</si>
  <si>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</si>
  <si>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</si>
  <si>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</si>
  <si>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</si>
  <si>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</si>
  <si>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</si>
  <si>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</si>
  <si>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</si>
  <si>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</si>
  <si>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</si>
  <si>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</si>
  <si>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</si>
  <si>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</si>
  <si>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</si>
  <si>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</si>
  <si>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</si>
  <si>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</si>
  <si>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</si>
  <si>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</si>
  <si>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</si>
  <si>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</si>
  <si>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</si>
  <si>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</si>
  <si>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</si>
  <si>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</si>
  <si>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</si>
  <si>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</si>
  <si>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</si>
  <si>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</si>
  <si>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</si>
  <si>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</si>
  <si>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</si>
  <si>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</si>
  <si>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</si>
  <si>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</si>
  <si>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</si>
  <si>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</si>
  <si>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</si>
  <si>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</si>
  <si>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</si>
  <si>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</si>
  <si>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</si>
  <si>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</si>
  <si>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</si>
  <si>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</si>
  <si>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</si>
  <si>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</si>
  <si>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</si>
  <si>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</si>
  <si>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</si>
  <si>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</si>
  <si>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</si>
  <si>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</si>
  <si>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</si>
  <si>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</si>
  <si>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</si>
  <si>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</si>
  <si>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</si>
  <si>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</si>
  <si>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</si>
  <si>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</si>
  <si>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</si>
  <si>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</si>
  <si>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</si>
  <si>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</si>
  <si>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</si>
  <si>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</si>
  <si>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</si>
  <si>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</si>
  <si>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</si>
  <si>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</si>
  <si>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</si>
  <si>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</si>
  <si>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</si>
  <si>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</si>
  <si>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</si>
  <si>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</si>
  <si>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</si>
  <si>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</si>
  <si>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</si>
  <si>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</si>
  <si>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</si>
  <si>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</si>
  <si>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</si>
  <si>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</si>
  <si>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</si>
  <si>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</si>
  <si>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</si>
  <si>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</si>
  <si>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</si>
  <si>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</si>
  <si>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</si>
  <si>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</si>
  <si>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</si>
  <si>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</si>
  <si>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</si>
  <si>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</si>
  <si>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</si>
  <si>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</si>
  <si>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</si>
  <si>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</si>
  <si>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</si>
  <si>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</si>
  <si>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</si>
  <si>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</si>
  <si>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</si>
  <si>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</si>
  <si>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</si>
  <si>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</si>
  <si>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</si>
  <si>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</si>
  <si>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</si>
  <si>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</si>
  <si>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</si>
  <si>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</si>
  <si>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</si>
  <si>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</si>
  <si>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</si>
  <si>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</si>
  <si>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</si>
  <si>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</si>
  <si>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</si>
  <si>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</si>
  <si>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</si>
  <si>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</si>
  <si>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</si>
  <si>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</si>
  <si>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</si>
  <si>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</si>
  <si>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</si>
  <si>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</si>
  <si>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</si>
  <si>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</si>
  <si>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</si>
  <si>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</si>
  <si>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</si>
  <si>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</si>
  <si>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</si>
  <si>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</si>
  <si>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</si>
  <si>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</si>
  <si>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</si>
  <si>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</si>
  <si>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</si>
  <si>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</si>
  <si>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</si>
  <si>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</si>
  <si>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</si>
  <si>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</si>
  <si>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</si>
  <si>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</si>
  <si>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</si>
  <si>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</si>
  <si>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</si>
  <si>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</si>
  <si>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</si>
  <si>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</si>
  <si>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</si>
  <si>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</si>
  <si>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</si>
  <si>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</si>
  <si>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</si>
  <si>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</si>
  <si>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</si>
  <si>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</si>
  <si>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</si>
  <si>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</si>
  <si>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</si>
  <si>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</si>
  <si>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</si>
  <si>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</si>
  <si>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</si>
  <si>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</si>
  <si>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</si>
  <si>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</si>
  <si>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</si>
  <si>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</si>
  <si>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</si>
  <si>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</si>
  <si>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</si>
  <si>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</si>
  <si>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</si>
  <si>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</si>
  <si>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</si>
  <si>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</si>
  <si>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</si>
  <si>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</si>
  <si>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</si>
  <si>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</si>
  <si>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</si>
  <si>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</si>
  <si>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</si>
  <si>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</si>
  <si>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</si>
  <si>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</si>
  <si>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</si>
  <si>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</si>
  <si>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</si>
  <si>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</si>
  <si>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</si>
  <si>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</si>
  <si>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</si>
  <si>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</si>
  <si>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</si>
  <si>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</si>
  <si>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</si>
  <si>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</si>
  <si>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</si>
  <si>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</si>
  <si>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</si>
  <si>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</si>
  <si>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</si>
  <si>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</si>
  <si>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</si>
  <si>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</si>
  <si>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</si>
  <si>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</si>
  <si>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</si>
  <si>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</si>
  <si>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</si>
  <si>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</si>
  <si>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</si>
  <si>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</si>
  <si>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</si>
  <si>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</si>
  <si>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</si>
  <si>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</si>
  <si>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</si>
  <si>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</si>
  <si>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</si>
  <si>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</si>
  <si>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</si>
  <si>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</si>
  <si>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</si>
  <si>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</si>
  <si>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</si>
  <si>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</si>
  <si>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</si>
  <si>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</si>
  <si>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</si>
  <si>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</si>
  <si>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</si>
  <si>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</si>
  <si>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</si>
  <si>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</si>
  <si>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</si>
  <si>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</si>
  <si>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</si>
  <si>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</si>
  <si>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</si>
  <si>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</si>
  <si>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</si>
  <si>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</si>
  <si>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</si>
  <si>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</si>
  <si>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</si>
  <si>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</si>
  <si>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</si>
  <si>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</si>
  <si>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</si>
  <si>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</si>
  <si>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</si>
  <si>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</si>
  <si>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</si>
  <si>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</si>
  <si>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</si>
  <si>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</si>
  <si>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</si>
  <si>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</si>
  <si>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</si>
  <si>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</si>
  <si>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</si>
  <si>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</si>
  <si>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</si>
  <si>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</si>
  <si>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</si>
  <si>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</si>
  <si>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</si>
  <si>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</si>
  <si>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</si>
  <si>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</si>
  <si>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</si>
  <si>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</si>
  <si>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</si>
  <si>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</si>
  <si>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</si>
  <si>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</si>
  <si>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</si>
  <si>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</si>
  <si>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</si>
  <si>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</si>
  <si>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</si>
  <si>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</si>
  <si>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</si>
  <si>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</si>
  <si>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</si>
  <si>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</si>
  <si>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</si>
  <si>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</si>
  <si>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</si>
  <si>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</si>
  <si>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</si>
  <si>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</si>
  <si>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</si>
  <si>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</si>
  <si>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</si>
  <si>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</si>
  <si>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</si>
  <si>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</si>
  <si>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</si>
  <si>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</si>
  <si>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</si>
  <si>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</si>
  <si>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</si>
  <si>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</si>
  <si>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</si>
  <si>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</si>
  <si>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</si>
  <si>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</si>
  <si>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</si>
  <si>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</si>
  <si>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</si>
  <si>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</si>
  <si>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</si>
  <si>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</si>
  <si>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</si>
  <si>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</si>
  <si>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</si>
  <si>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</si>
  <si>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</si>
  <si>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</si>
  <si>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</si>
  <si>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</si>
  <si>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</si>
  <si>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</si>
  <si>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</si>
  <si>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</si>
  <si>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</si>
  <si>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</si>
  <si>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</si>
  <si>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</si>
  <si>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</si>
  <si>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</si>
  <si>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</si>
  <si>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</si>
  <si>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</si>
  <si>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</si>
  <si>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</si>
  <si>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</si>
  <si>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</si>
  <si>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</si>
  <si>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</si>
  <si>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</si>
  <si>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</si>
  <si>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</si>
  <si>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</si>
  <si>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</si>
  <si>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</si>
  <si>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</si>
  <si>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</si>
  <si>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</si>
  <si>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</si>
  <si>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</si>
  <si>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</si>
  <si>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</si>
  <si>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</si>
  <si>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</si>
  <si>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</si>
  <si>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</si>
  <si>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</si>
  <si>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</si>
  <si>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</si>
  <si>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</si>
  <si>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</si>
  <si>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</si>
  <si>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</si>
  <si>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</si>
  <si>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</si>
  <si>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</si>
  <si>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</si>
  <si>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</si>
  <si>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</si>
  <si>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</si>
  <si>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</si>
  <si>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</si>
  <si>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</si>
  <si>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</si>
  <si>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</si>
  <si>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</si>
  <si>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</si>
  <si>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</si>
  <si>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</si>
  <si>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</si>
  <si>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</si>
  <si>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</si>
  <si>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</si>
  <si>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</si>
  <si>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</si>
  <si>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</si>
  <si>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</si>
  <si>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</si>
  <si>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</si>
  <si>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</si>
  <si>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</si>
  <si>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</si>
  <si>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</si>
  <si>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</si>
  <si>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</si>
  <si>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</si>
  <si>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</si>
  <si>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</si>
  <si>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</si>
  <si>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</si>
  <si>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</si>
  <si>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</si>
  <si>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</si>
  <si>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</si>
  <si>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</si>
  <si>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</si>
  <si>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</si>
  <si>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</si>
  <si>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</si>
  <si>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</si>
  <si>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</si>
  <si>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</si>
  <si>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</si>
  <si>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</si>
  <si>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</si>
  <si>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</si>
  <si>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</si>
  <si>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</si>
  <si>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</si>
  <si>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</si>
  <si>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</si>
  <si>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</si>
  <si>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</si>
  <si>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</si>
  <si>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</si>
  <si>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</si>
  <si>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</si>
  <si>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</si>
  <si>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</si>
  <si>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</si>
  <si>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</si>
  <si>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</si>
  <si>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</si>
  <si>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</si>
  <si>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</si>
  <si>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</si>
  <si>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</si>
  <si>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</si>
  <si>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</si>
  <si>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</si>
  <si>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</si>
  <si>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</si>
  <si>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</si>
  <si>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</si>
  <si>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</si>
  <si>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</si>
  <si>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</si>
  <si>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</si>
  <si>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</si>
  <si>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</si>
  <si>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</si>
  <si>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</si>
  <si>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</si>
  <si>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</si>
  <si>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</si>
  <si>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</si>
  <si>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</si>
  <si>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</si>
  <si>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</si>
  <si>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</si>
  <si>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</si>
  <si>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</si>
  <si>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</si>
  <si>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</si>
  <si>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</si>
  <si>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</si>
  <si>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</si>
  <si>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</si>
  <si>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</si>
  <si>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</si>
  <si>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</si>
  <si>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</si>
  <si>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</si>
  <si>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</si>
  <si>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</si>
  <si>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</si>
  <si>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</si>
  <si>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</si>
  <si>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</si>
  <si>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</si>
  <si>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</si>
  <si>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</si>
  <si>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</si>
  <si>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</si>
  <si>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</si>
  <si>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</si>
  <si>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</si>
  <si>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</si>
  <si>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</si>
  <si>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</si>
  <si>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</si>
  <si>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</si>
  <si>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</si>
  <si>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</si>
  <si>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</si>
  <si>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</si>
  <si>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</si>
  <si>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</si>
  <si>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</si>
  <si>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</si>
  <si>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</si>
  <si>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</si>
  <si>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</si>
  <si>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</si>
  <si>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</si>
  <si>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</si>
  <si>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</si>
  <si>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</si>
  <si>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</si>
  <si>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</si>
  <si>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</si>
  <si>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</si>
  <si>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</si>
  <si>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</si>
  <si>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</si>
  <si>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</si>
  <si>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</si>
  <si>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</si>
  <si>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</si>
  <si>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</si>
  <si>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</si>
  <si>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</si>
  <si>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</si>
  <si>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</si>
  <si>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</si>
  <si>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</si>
  <si>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</si>
  <si>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</si>
  <si>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</si>
  <si>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</si>
  <si>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</si>
  <si>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</si>
  <si>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</si>
  <si>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</si>
  <si>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</si>
  <si>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</si>
  <si>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</si>
  <si>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</si>
  <si>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</si>
  <si>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</si>
  <si>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</si>
  <si>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</si>
  <si>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</si>
  <si>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</si>
  <si>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</si>
  <si>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</si>
  <si>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</si>
  <si>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</si>
  <si>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</si>
  <si>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</si>
  <si>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</si>
  <si>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</si>
  <si>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</si>
  <si>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</si>
  <si>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</si>
  <si>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</si>
  <si>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</si>
  <si>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</si>
  <si>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</si>
  <si>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</si>
  <si>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</si>
  <si>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</si>
  <si>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</si>
  <si>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</si>
  <si>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</si>
  <si>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</si>
  <si>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</si>
  <si>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</si>
  <si>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</si>
  <si>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</si>
  <si>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</si>
  <si>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</si>
  <si>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</si>
  <si>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</si>
  <si>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</si>
  <si>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</si>
  <si>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</si>
  <si>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</si>
  <si>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</si>
  <si>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</si>
  <si>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</si>
  <si>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</si>
  <si>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</si>
  <si>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</si>
  <si>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</si>
  <si>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</si>
  <si>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</si>
  <si>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</si>
  <si>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</si>
  <si>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</si>
  <si>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</si>
  <si>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</si>
  <si>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</si>
  <si>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</si>
  <si>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</si>
  <si>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</si>
  <si>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</si>
  <si>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</si>
  <si>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</si>
  <si>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</si>
  <si>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</si>
  <si>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</si>
  <si>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</si>
  <si>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</si>
  <si>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</si>
  <si>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</si>
  <si>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</si>
  <si>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</si>
  <si>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</si>
  <si>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</si>
  <si>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</si>
  <si>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</si>
  <si>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</si>
  <si>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</si>
  <si>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</si>
  <si>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</si>
  <si>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</si>
  <si>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</si>
  <si>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</si>
  <si>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</si>
  <si>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</si>
  <si>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</si>
  <si>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</si>
  <si>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</si>
  <si>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</si>
  <si>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</si>
  <si>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</si>
  <si>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</si>
  <si>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</si>
  <si>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</si>
  <si>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</si>
  <si>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</si>
  <si>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</si>
  <si>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</si>
  <si>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</si>
  <si>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</si>
  <si>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</si>
  <si>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</si>
  <si>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</si>
  <si>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</si>
  <si>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</si>
  <si>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</si>
  <si>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</si>
  <si>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</si>
  <si>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</si>
  <si>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</si>
  <si>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</si>
  <si>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</si>
  <si>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</si>
  <si>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</si>
  <si>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</si>
  <si>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</si>
  <si>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</si>
  <si>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</si>
  <si>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</si>
  <si>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</si>
  <si>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</si>
  <si>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</si>
  <si>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</si>
  <si>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</si>
  <si>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</si>
  <si>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</si>
  <si>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</si>
  <si>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</si>
  <si>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</si>
  <si>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</si>
  <si>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</si>
  <si>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</si>
  <si>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</si>
  <si>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</si>
  <si>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</si>
  <si>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</si>
  <si>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</si>
  <si>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</si>
  <si>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</si>
  <si>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</si>
  <si>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</si>
  <si>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</si>
  <si>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</si>
  <si>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</si>
  <si>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</si>
  <si>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</si>
  <si>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</si>
  <si>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</si>
  <si>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</si>
  <si>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</si>
  <si>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</si>
  <si>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</si>
  <si>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</si>
  <si>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</si>
  <si>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</si>
  <si>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</si>
  <si>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</si>
  <si>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</si>
  <si>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</si>
  <si>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</si>
  <si>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</si>
  <si>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</si>
  <si>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</si>
  <si>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</si>
  <si>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</si>
  <si>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</si>
  <si>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</si>
  <si>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</si>
  <si>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</si>
  <si>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</si>
  <si>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</si>
  <si>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</si>
  <si>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</si>
  <si>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</si>
  <si>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</si>
  <si>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</si>
  <si>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</si>
  <si>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</si>
  <si>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</si>
  <si>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</si>
  <si>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</si>
  <si>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</si>
  <si>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</si>
  <si>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</si>
  <si>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</si>
  <si>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</si>
  <si>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</si>
  <si>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</si>
  <si>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</si>
  <si>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</si>
  <si>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</si>
  <si>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</si>
  <si>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</si>
  <si>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</si>
  <si>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</si>
  <si>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</si>
  <si>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</si>
  <si>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</si>
  <si>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</si>
  <si>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</si>
  <si>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</si>
  <si>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</si>
  <si>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</si>
  <si>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</si>
  <si>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</si>
  <si>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</si>
  <si>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</si>
  <si>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</si>
  <si>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</si>
  <si>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</si>
  <si>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</si>
  <si>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</si>
  <si>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</si>
  <si>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</si>
  <si>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</si>
  <si>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</si>
  <si>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</si>
  <si>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</si>
  <si>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</si>
  <si>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</si>
  <si>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</si>
  <si>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</si>
  <si>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</si>
  <si>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</si>
  <si>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</si>
  <si>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</si>
  <si>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</si>
  <si>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</si>
  <si>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</si>
  <si>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</si>
  <si>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</si>
  <si>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</si>
  <si>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</si>
  <si>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</si>
  <si>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</si>
  <si>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</si>
  <si>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</si>
  <si>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</si>
  <si>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</si>
  <si>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</si>
  <si>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</si>
  <si>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</si>
  <si>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</si>
  <si>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</si>
  <si>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</si>
  <si>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</si>
  <si>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</si>
  <si>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</si>
  <si>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</si>
  <si>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</si>
  <si>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</si>
  <si>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</si>
  <si>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</si>
  <si>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</si>
  <si>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</si>
  <si>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</si>
  <si>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</si>
  <si>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</si>
  <si>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</si>
  <si>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</si>
  <si>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</si>
  <si>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</si>
  <si>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</si>
  <si>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</si>
  <si>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</si>
  <si>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</si>
  <si>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</si>
  <si>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</si>
  <si>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</si>
  <si>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</si>
  <si>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</si>
  <si>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</si>
  <si>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</si>
  <si>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</si>
  <si>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</si>
  <si>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</si>
  <si>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</si>
  <si>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</si>
  <si>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</si>
  <si>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</si>
  <si>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</si>
  <si>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</si>
  <si>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</si>
  <si>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</si>
  <si>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</si>
  <si>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</si>
  <si>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</si>
  <si>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</si>
  <si>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</si>
  <si>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</si>
  <si>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</si>
  <si>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</si>
  <si>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</si>
  <si>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</si>
  <si>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</si>
  <si>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</si>
  <si>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</si>
  <si>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</si>
  <si>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</si>
  <si>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</si>
  <si>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</si>
  <si>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</si>
  <si>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</si>
  <si>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</si>
  <si>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</si>
  <si>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</si>
  <si>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</si>
  <si>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</si>
  <si>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</si>
  <si>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</si>
  <si>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</si>
  <si>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</si>
  <si>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</si>
  <si>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</si>
  <si>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</si>
  <si>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</si>
  <si>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</si>
  <si>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</si>
  <si>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</si>
  <si>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</si>
  <si>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</si>
  <si>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</si>
  <si>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</si>
  <si>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</si>
  <si>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</si>
  <si>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</si>
  <si>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</si>
  <si>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</si>
  <si>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</si>
  <si>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</si>
  <si>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</si>
  <si>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</si>
  <si>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</si>
  <si>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</si>
  <si>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</si>
  <si>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</si>
  <si>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</si>
  <si>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</si>
  <si>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</si>
  <si>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</si>
  <si>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</si>
  <si>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</si>
  <si>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</si>
  <si>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</si>
  <si>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</si>
  <si>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</si>
  <si>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</si>
  <si>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</si>
  <si>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</si>
  <si>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</si>
  <si>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</si>
  <si>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</si>
  <si>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</si>
  <si>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</si>
  <si>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</si>
  <si>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</si>
  <si>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</si>
  <si>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</si>
  <si>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</si>
  <si>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</si>
  <si>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</si>
  <si>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</si>
  <si>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</si>
  <si>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</si>
  <si>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</si>
  <si>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</si>
  <si>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</si>
  <si>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</si>
  <si>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</si>
  <si>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</si>
  <si>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</si>
  <si>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</si>
  <si>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</si>
  <si>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</si>
  <si>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</si>
  <si>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</si>
  <si>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</si>
  <si>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</si>
  <si>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</si>
  <si>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</si>
  <si>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</si>
  <si>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</si>
  <si>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</si>
  <si>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</si>
  <si>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</si>
  <si>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</si>
  <si>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</si>
  <si>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</si>
  <si>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</si>
  <si>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</si>
  <si>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</si>
  <si>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</si>
  <si>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</si>
  <si>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</si>
  <si>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</si>
  <si>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</si>
  <si>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</si>
  <si>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</si>
  <si>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</si>
  <si>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</si>
  <si>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</si>
  <si>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</si>
  <si>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</si>
  <si>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</si>
  <si>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</si>
  <si>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</si>
  <si>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</si>
  <si>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</si>
  <si>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</si>
  <si>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</si>
  <si>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</si>
  <si>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</si>
  <si>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</si>
  <si>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</si>
  <si>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</si>
  <si>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</si>
  <si>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</si>
  <si>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</si>
  <si>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</si>
  <si>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</si>
  <si>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</si>
  <si>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</si>
  <si>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</si>
  <si>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</si>
  <si>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</si>
  <si>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</si>
  <si>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</si>
  <si>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</si>
  <si>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</si>
  <si>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</si>
  <si>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</si>
  <si>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</si>
  <si>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</si>
  <si>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</si>
  <si>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</si>
  <si>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</si>
  <si>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</si>
  <si>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</si>
  <si>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</si>
  <si>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</si>
  <si>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</si>
  <si>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</si>
  <si>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</si>
  <si>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</si>
  <si>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</si>
  <si>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</si>
  <si>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</si>
  <si>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</si>
  <si>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</si>
  <si>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</si>
  <si>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</si>
  <si>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</si>
  <si>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</si>
  <si>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</si>
  <si>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</si>
  <si>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</si>
  <si>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</si>
  <si>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</si>
  <si>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</si>
  <si>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</si>
  <si>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</si>
  <si>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</si>
  <si>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</si>
  <si>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</si>
  <si>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</si>
  <si>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</si>
  <si>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</si>
  <si>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</si>
  <si>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</si>
  <si>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</si>
  <si>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</si>
  <si>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</si>
  <si>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</si>
  <si>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</si>
  <si>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</si>
  <si>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</si>
  <si>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</si>
  <si>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</si>
  <si>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</si>
  <si>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</si>
  <si>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</si>
  <si>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</si>
  <si>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</si>
  <si>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</si>
  <si>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</si>
  <si>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</si>
  <si>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</si>
  <si>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</si>
  <si>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</si>
  <si>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</si>
  <si>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</si>
  <si>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</si>
  <si>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</si>
  <si>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</si>
  <si>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</si>
  <si>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</si>
  <si>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</si>
  <si>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</si>
  <si>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</si>
  <si>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</si>
  <si>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</si>
  <si>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</si>
  <si>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</si>
  <si>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</si>
  <si>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</si>
  <si>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</si>
  <si>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</si>
  <si>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</si>
  <si>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</si>
  <si>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</si>
  <si>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</si>
  <si>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</si>
  <si>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</si>
  <si>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</si>
  <si>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</si>
  <si>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</si>
  <si>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</si>
  <si>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</si>
  <si>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</si>
  <si>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</si>
  <si>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</si>
  <si>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</si>
  <si>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</si>
  <si>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</si>
  <si>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</si>
  <si>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</si>
  <si>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</si>
  <si>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</si>
  <si>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</si>
  <si>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</si>
  <si>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</si>
  <si>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</si>
  <si>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</si>
  <si>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</si>
  <si>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</si>
  <si>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</si>
  <si>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</si>
  <si>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</si>
  <si>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</si>
  <si>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</si>
  <si>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</si>
  <si>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</si>
  <si>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</si>
  <si>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</si>
  <si>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</si>
  <si>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</si>
  <si>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</si>
  <si>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</si>
  <si>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</si>
  <si>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</si>
  <si>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</si>
  <si>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</si>
  <si>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</si>
  <si>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</si>
  <si>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</si>
  <si>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</si>
  <si>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</si>
  <si>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</si>
  <si>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</si>
  <si>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</si>
  <si>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</si>
  <si>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</si>
  <si>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</si>
  <si>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</si>
  <si>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</si>
  <si>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</si>
  <si>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</si>
  <si>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</si>
  <si>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</si>
  <si>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</si>
  <si>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</si>
  <si>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</si>
  <si>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</si>
  <si>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</si>
  <si>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</si>
  <si>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</si>
  <si>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</si>
  <si>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</si>
  <si>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</si>
  <si>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</si>
  <si>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</si>
  <si>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</si>
  <si>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</si>
  <si>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</si>
  <si>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</si>
  <si>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</si>
  <si>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</si>
  <si>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</si>
  <si>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</si>
  <si>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</si>
  <si>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</si>
  <si>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</si>
  <si>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</si>
  <si>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</si>
  <si>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</si>
  <si>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</si>
  <si>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</si>
  <si>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</si>
  <si>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</si>
  <si>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</si>
  <si>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</si>
  <si>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</si>
  <si>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</si>
  <si>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</si>
  <si>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</si>
  <si>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</si>
  <si>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</si>
  <si>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</si>
  <si>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</si>
  <si>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</si>
  <si>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</si>
  <si>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</si>
  <si>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</si>
  <si>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</si>
  <si>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</si>
  <si>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</si>
  <si>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</si>
  <si>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</si>
  <si>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</si>
  <si>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</si>
  <si>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</si>
  <si>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</si>
  <si>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</si>
  <si>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</si>
  <si>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</si>
  <si>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</si>
  <si>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</si>
  <si>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</si>
  <si>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</si>
  <si>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</si>
  <si>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</si>
  <si>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</si>
  <si>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</si>
  <si>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</si>
  <si>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</si>
  <si>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</si>
  <si>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</si>
  <si>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</si>
  <si>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</si>
  <si>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</si>
  <si>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</si>
  <si>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</si>
  <si>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</si>
  <si>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</si>
  <si>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</si>
  <si>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</si>
  <si>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</si>
  <si>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</si>
  <si>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</si>
  <si>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</si>
  <si>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</si>
  <si>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</si>
  <si>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</si>
  <si>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</si>
  <si>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</si>
  <si>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</si>
  <si>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</si>
  <si>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</si>
  <si>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</si>
  <si>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</si>
  <si>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</si>
  <si>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</si>
  <si>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</si>
  <si>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</si>
  <si>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</si>
  <si>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</si>
  <si>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</si>
  <si>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</si>
  <si>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</si>
  <si>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</si>
  <si>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</si>
  <si>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</si>
  <si>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</si>
  <si>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</si>
  <si>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</si>
  <si>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</si>
  <si>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</si>
  <si>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</si>
  <si>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</si>
  <si>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</si>
  <si>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</si>
  <si>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</si>
  <si>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</si>
  <si>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</si>
  <si>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</si>
  <si>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</si>
  <si>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</si>
  <si>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</si>
  <si>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</si>
  <si>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</si>
  <si>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</si>
  <si>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</si>
  <si>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</si>
  <si>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</si>
  <si>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</si>
  <si>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</si>
  <si>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</si>
  <si>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</si>
  <si>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</si>
  <si>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</si>
  <si>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</si>
  <si>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</si>
  <si>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</si>
  <si>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</si>
  <si>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</si>
  <si>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</si>
  <si>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</si>
  <si>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</si>
  <si>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</si>
  <si>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</si>
  <si>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</si>
  <si>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</si>
  <si>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</si>
  <si>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</si>
  <si>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</si>
  <si>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</si>
  <si>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</si>
  <si>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</si>
  <si>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</si>
  <si>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</si>
  <si>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</si>
  <si>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</si>
  <si>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</si>
  <si>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</si>
  <si>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</si>
  <si>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</si>
  <si>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</si>
  <si>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</si>
  <si>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</si>
  <si>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</si>
  <si>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</si>
  <si>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</si>
  <si>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</si>
  <si>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</si>
  <si>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</si>
  <si>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</si>
  <si>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</si>
  <si>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</si>
  <si>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</si>
  <si>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</si>
  <si>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</si>
  <si>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</si>
  <si>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</si>
  <si>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</si>
  <si>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</si>
  <si>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</si>
  <si>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</si>
  <si>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</si>
  <si>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</si>
  <si>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</si>
  <si>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</si>
  <si>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</si>
  <si>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</si>
  <si>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</si>
  <si>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</si>
  <si>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</si>
  <si>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</si>
  <si>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</si>
  <si>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</si>
  <si>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</si>
  <si>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</si>
  <si>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</si>
  <si>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</si>
  <si>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</si>
  <si>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</si>
  <si>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</si>
  <si>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</si>
  <si>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</si>
  <si>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</si>
  <si>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</si>
  <si>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</si>
  <si>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</si>
  <si>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</si>
  <si>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</si>
  <si>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</si>
  <si>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</si>
  <si>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</si>
  <si>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</si>
  <si>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</si>
  <si>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</si>
  <si>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</si>
  <si>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</si>
  <si>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</si>
  <si>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</si>
  <si>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</si>
  <si>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</si>
  <si>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</si>
  <si>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</si>
  <si>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</si>
  <si>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</si>
  <si>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</si>
  <si>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</si>
  <si>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</si>
  <si>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</si>
  <si>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</si>
  <si>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</si>
  <si>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</si>
  <si>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</si>
  <si>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</si>
  <si>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</si>
  <si>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</si>
  <si>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</si>
  <si>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</si>
  <si>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</si>
  <si>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</si>
  <si>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</si>
  <si>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</si>
  <si>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</si>
  <si>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</si>
  <si>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</si>
  <si>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</si>
  <si>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</si>
  <si>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</si>
  <si>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</si>
  <si>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</si>
  <si>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</si>
  <si>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</si>
  <si>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</si>
  <si>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</si>
  <si>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</si>
  <si>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</si>
  <si>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</si>
  <si>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</si>
  <si>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</si>
  <si>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</si>
  <si>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</si>
  <si>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</si>
  <si>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</si>
  <si>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</si>
  <si>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</si>
  <si>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</si>
  <si>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</si>
  <si>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</si>
  <si>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</si>
  <si>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</si>
  <si>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</si>
  <si>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</si>
  <si>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</si>
  <si>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</si>
  <si>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</si>
  <si>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</si>
  <si>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</si>
  <si>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</si>
  <si>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</si>
  <si>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</si>
  <si>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</si>
  <si>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</si>
  <si>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</si>
  <si>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</si>
  <si>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</si>
  <si>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</si>
  <si>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</si>
  <si>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</si>
  <si>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</si>
  <si>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</si>
  <si>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</si>
  <si>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</si>
  <si>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</si>
  <si>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</si>
  <si>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</si>
  <si>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</si>
  <si>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</si>
  <si>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</si>
  <si>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</si>
  <si>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</si>
  <si>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</si>
  <si>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</si>
  <si>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</si>
  <si>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</si>
  <si>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</si>
  <si>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</si>
  <si>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</si>
  <si>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</si>
  <si>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</si>
  <si>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</si>
  <si>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</si>
  <si>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</si>
  <si>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</si>
  <si>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</si>
  <si>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</si>
  <si>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</si>
  <si>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</si>
  <si>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</si>
  <si>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</si>
  <si>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</si>
  <si>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</si>
  <si>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</si>
  <si>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</si>
  <si>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</si>
  <si>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</si>
  <si>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</si>
  <si>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</si>
  <si>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</si>
  <si>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</si>
  <si>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</si>
  <si>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</si>
  <si>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</si>
  <si>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</si>
  <si>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</si>
  <si>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</si>
  <si>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</si>
  <si>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</si>
  <si>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</si>
  <si>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</si>
  <si>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</si>
  <si>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</si>
  <si>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</si>
  <si>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</si>
  <si>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</si>
  <si>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</si>
  <si>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</si>
  <si>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</si>
  <si>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</si>
  <si>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</si>
  <si>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</si>
  <si>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</si>
  <si>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</si>
  <si>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</si>
  <si>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</si>
  <si>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</si>
  <si>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</si>
  <si>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</si>
  <si>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</si>
  <si>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</si>
  <si>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</si>
  <si>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</si>
  <si>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</si>
  <si>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</si>
  <si>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</si>
  <si>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</si>
  <si>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</si>
  <si>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</si>
  <si>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</si>
  <si>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</si>
  <si>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</si>
  <si>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</si>
  <si>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</si>
  <si>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</si>
  <si>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</si>
  <si>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</si>
  <si>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</si>
  <si>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</si>
  <si>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</si>
  <si>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</si>
  <si>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</si>
  <si>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</si>
  <si>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</si>
  <si>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</si>
  <si>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</si>
  <si>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</si>
  <si>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</si>
  <si>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</si>
  <si>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</si>
  <si>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</si>
  <si>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</si>
  <si>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</si>
  <si>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</si>
  <si>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</si>
  <si>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</si>
  <si>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</si>
  <si>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</si>
  <si>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</si>
  <si>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</si>
  <si>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</si>
  <si>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</si>
  <si>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</si>
  <si>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</si>
  <si>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</si>
  <si>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</si>
  <si>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</si>
  <si>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</si>
  <si>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</si>
  <si>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</si>
  <si>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</si>
  <si>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</si>
  <si>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</si>
  <si>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</si>
  <si>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</si>
  <si>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</si>
  <si>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</si>
  <si>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</si>
  <si>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</si>
  <si>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</si>
  <si>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</si>
  <si>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</si>
  <si>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</si>
  <si>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</si>
  <si>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</si>
  <si>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</si>
  <si>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</si>
  <si>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</si>
  <si>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</si>
  <si>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</si>
  <si>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</si>
  <si>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</si>
  <si>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</si>
  <si>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</si>
  <si>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</si>
  <si>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</si>
  <si>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</si>
  <si>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</si>
  <si>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</si>
  <si>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</si>
  <si>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</si>
  <si>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</si>
  <si>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</si>
  <si>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</si>
  <si>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</si>
  <si>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</si>
  <si>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</si>
  <si>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</si>
  <si>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</si>
  <si>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</si>
  <si>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</si>
  <si>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</si>
  <si>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</si>
  <si>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</si>
  <si>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</si>
  <si>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</si>
  <si>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</si>
  <si>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</si>
  <si>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</si>
  <si>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</si>
  <si>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</si>
  <si>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</si>
  <si>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</si>
  <si>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</si>
  <si>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</si>
  <si>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</si>
  <si>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</si>
  <si>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</si>
  <si>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</si>
  <si>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</si>
  <si>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</si>
  <si>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</si>
  <si>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</si>
  <si>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</si>
  <si>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</si>
  <si>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</si>
  <si>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</si>
  <si>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</si>
  <si>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</si>
  <si>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</si>
  <si>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</si>
  <si>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</si>
  <si>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</si>
  <si>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</si>
  <si>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</si>
  <si>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</si>
  <si>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</si>
  <si>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</si>
  <si>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</si>
  <si>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</si>
  <si>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</si>
  <si>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</si>
  <si>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</si>
  <si>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</si>
  <si>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</si>
  <si>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</si>
  <si>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</si>
  <si>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</si>
  <si>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</si>
  <si>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</si>
  <si>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</si>
  <si>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</si>
  <si>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</si>
  <si>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</si>
  <si>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</si>
  <si>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</si>
  <si>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</si>
  <si>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</si>
  <si>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</si>
  <si>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</si>
  <si>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</si>
  <si>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</si>
  <si>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</si>
  <si>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</si>
  <si>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</si>
  <si>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</si>
  <si>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</si>
  <si>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</si>
  <si>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</si>
  <si>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</si>
  <si>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</si>
  <si>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</si>
  <si>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</si>
  <si>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</si>
  <si>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</si>
  <si>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</si>
  <si>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</si>
  <si>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</si>
  <si>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</si>
  <si>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</si>
  <si>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</si>
  <si>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</si>
  <si>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</si>
  <si>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</si>
  <si>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</si>
  <si>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</si>
  <si>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</si>
  <si>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</si>
  <si>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</si>
  <si>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</si>
  <si>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</si>
  <si>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</si>
  <si>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</si>
  <si>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</si>
  <si>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</si>
  <si>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</si>
  <si>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</si>
  <si>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</si>
  <si>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</si>
  <si>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</si>
  <si>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</si>
  <si>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</si>
  <si>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</si>
  <si>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</si>
  <si>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</si>
  <si>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</si>
  <si>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</si>
  <si>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</si>
  <si>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</si>
  <si>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</si>
  <si>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</si>
  <si>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</si>
  <si>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</si>
  <si>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</si>
  <si>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</si>
  <si>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</si>
  <si>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</si>
  <si>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</si>
  <si>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</si>
  <si>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</si>
  <si>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</si>
  <si>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</si>
  <si>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</si>
  <si>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</si>
  <si>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</si>
  <si>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</si>
  <si>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</si>
  <si>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</si>
  <si>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</si>
  <si>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</si>
  <si>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</si>
  <si>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</si>
  <si>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</si>
  <si>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</si>
  <si>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</si>
  <si>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</si>
  <si>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</si>
  <si>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</si>
  <si>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</si>
  <si>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</si>
  <si>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</si>
  <si>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</si>
  <si>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</si>
  <si>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</si>
  <si>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</si>
  <si>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</si>
  <si>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</si>
  <si>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</si>
  <si>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</si>
  <si>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</si>
  <si>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</si>
  <si>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</si>
  <si>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</si>
  <si>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</si>
  <si>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</si>
  <si>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</si>
  <si>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</si>
  <si>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</si>
  <si>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</si>
  <si>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</si>
  <si>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</si>
  <si>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</si>
  <si>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</si>
  <si>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</si>
  <si>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</si>
  <si>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</si>
  <si>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</si>
  <si>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</si>
  <si>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</si>
  <si>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</si>
  <si>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</si>
  <si>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</si>
  <si>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</si>
  <si>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</si>
  <si>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</si>
  <si>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</si>
  <si>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</si>
  <si>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</si>
  <si>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</si>
  <si>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</si>
  <si>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</si>
  <si>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</si>
  <si>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</si>
  <si>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</si>
  <si>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</si>
  <si>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</si>
  <si>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</si>
  <si>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</si>
  <si>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</si>
  <si>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</si>
  <si>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</si>
  <si>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</si>
  <si>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</si>
  <si>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</si>
  <si>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</si>
  <si>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</si>
  <si>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</si>
  <si>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</si>
  <si>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</si>
  <si>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</si>
  <si>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</si>
  <si>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</si>
  <si>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</si>
  <si>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</si>
  <si>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</si>
  <si>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</si>
  <si>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</si>
  <si>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</si>
  <si>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</si>
  <si>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</si>
  <si>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</si>
  <si>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</si>
  <si>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</si>
  <si>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</si>
  <si>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</si>
  <si>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</si>
  <si>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</si>
  <si>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</si>
  <si>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</si>
  <si>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</si>
  <si>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</si>
  <si>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</si>
  <si>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</si>
  <si>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</si>
  <si>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</si>
  <si>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</si>
  <si>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</si>
  <si>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</si>
  <si>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</si>
  <si>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</si>
  <si>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</si>
  <si>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</si>
  <si>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</si>
  <si>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</si>
  <si>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</si>
  <si>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</si>
  <si>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</si>
  <si>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</si>
  <si>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</si>
  <si>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</si>
  <si>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</si>
  <si>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</si>
  <si>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</si>
  <si>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</si>
  <si>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</si>
  <si>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</si>
  <si>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</si>
  <si>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</si>
  <si>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</si>
  <si>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</si>
  <si>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</si>
  <si>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</si>
  <si>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</si>
  <si>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</si>
  <si>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</si>
  <si>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</si>
  <si>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</si>
  <si>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</si>
  <si>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</si>
  <si>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</si>
  <si>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</si>
  <si>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</si>
  <si>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</si>
  <si>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</si>
  <si>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</si>
  <si>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</si>
  <si>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</si>
  <si>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</si>
  <si>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</si>
  <si>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</si>
  <si>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</si>
  <si>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</si>
  <si>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</si>
  <si>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</si>
  <si>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</si>
  <si>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</si>
  <si>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</si>
  <si>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</si>
  <si>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</si>
  <si>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</si>
  <si>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</si>
  <si>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</si>
  <si>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</si>
  <si>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</si>
  <si>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</si>
  <si>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</si>
  <si>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</si>
  <si>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</si>
  <si>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</si>
  <si>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</si>
  <si>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</si>
  <si>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</si>
  <si>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</si>
  <si>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</si>
  <si>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</si>
  <si>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</si>
  <si>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</si>
  <si>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</si>
  <si>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</si>
  <si>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</si>
  <si>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</si>
  <si>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</si>
  <si>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</si>
  <si>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</si>
  <si>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</si>
  <si>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</si>
  <si>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</si>
  <si>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</si>
  <si>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</si>
  <si>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</si>
  <si>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</si>
  <si>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</si>
  <si>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</si>
  <si>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</si>
  <si>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</si>
  <si>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</si>
  <si>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</si>
  <si>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</si>
  <si>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</si>
  <si>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</si>
  <si>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</si>
  <si>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</si>
  <si>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</si>
  <si>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</si>
  <si>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</si>
  <si>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</si>
  <si>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</si>
  <si>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</si>
  <si>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</si>
  <si>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</si>
  <si>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</si>
  <si>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</si>
  <si>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</si>
  <si>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</si>
  <si>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</si>
  <si>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</si>
  <si>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</si>
  <si>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</si>
  <si>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</si>
  <si>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</si>
  <si>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</si>
  <si>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</si>
  <si>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</si>
  <si>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</si>
  <si>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</si>
  <si>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</si>
  <si>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</si>
  <si>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</si>
  <si>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</si>
  <si>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</si>
  <si>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</si>
  <si>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</si>
  <si>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</si>
  <si>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</si>
  <si>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</si>
  <si>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</si>
  <si>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</si>
  <si>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</si>
  <si>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</si>
  <si>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</si>
  <si>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</si>
  <si>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</si>
  <si>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</si>
  <si>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</si>
  <si>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</si>
  <si>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</si>
  <si>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</si>
  <si>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</si>
  <si>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</si>
  <si>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</si>
  <si>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</si>
  <si>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</si>
  <si>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</si>
  <si>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</si>
  <si>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</si>
  <si>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</si>
  <si>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</si>
  <si>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</si>
  <si>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</si>
  <si>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</si>
  <si>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</si>
  <si>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</si>
  <si>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</si>
  <si>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</si>
  <si>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</si>
  <si>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</si>
  <si>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</si>
  <si>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</si>
  <si>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</si>
  <si>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</si>
  <si>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</si>
  <si>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</si>
  <si>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</si>
  <si>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</si>
  <si>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</si>
  <si>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</si>
  <si>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</si>
  <si>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</si>
  <si>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</si>
  <si>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</si>
  <si>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</si>
  <si>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</si>
  <si>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</si>
  <si>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</si>
  <si>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</si>
  <si>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</si>
  <si>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</si>
  <si>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</si>
  <si>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</si>
  <si>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</si>
  <si>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</si>
  <si>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</si>
  <si>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</si>
  <si>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</si>
  <si>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</si>
  <si>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</si>
  <si>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</si>
  <si>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</si>
  <si>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</si>
  <si>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</si>
  <si>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</si>
  <si>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</si>
  <si>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</si>
  <si>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</si>
  <si>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</si>
  <si>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</si>
  <si>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</si>
  <si>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</si>
  <si>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</si>
  <si>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</si>
  <si>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</si>
  <si>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</si>
  <si>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</si>
  <si>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</si>
  <si>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</si>
  <si>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</si>
  <si>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</si>
  <si>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</si>
  <si>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</si>
  <si>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</si>
  <si>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</si>
  <si>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</si>
  <si>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</si>
  <si>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</si>
  <si>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</si>
  <si>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</si>
  <si>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</si>
  <si>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</si>
  <si>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</si>
  <si>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</si>
  <si>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</si>
  <si>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</si>
  <si>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</si>
  <si>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</si>
  <si>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</si>
  <si>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</si>
  <si>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</si>
  <si>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</si>
  <si>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</si>
  <si>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</si>
  <si>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</si>
  <si>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</si>
  <si>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</si>
  <si>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</si>
  <si>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</si>
  <si>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</si>
  <si>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</si>
  <si>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</si>
  <si>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</si>
  <si>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</si>
  <si>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</si>
  <si>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</si>
  <si>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</si>
  <si>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</si>
  <si>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</si>
  <si>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</si>
  <si>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</si>
  <si>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</si>
  <si>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</si>
  <si>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</si>
  <si>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</si>
  <si>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</si>
  <si>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</si>
  <si>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</si>
  <si>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</si>
  <si>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</si>
  <si>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</si>
  <si>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</si>
  <si>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</si>
  <si>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</si>
  <si>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</si>
  <si>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</si>
  <si>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</si>
  <si>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</si>
  <si>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</si>
  <si>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</si>
  <si>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</si>
  <si>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</si>
  <si>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</si>
  <si>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</si>
  <si>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</si>
  <si>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</si>
  <si>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</si>
  <si>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</si>
  <si>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</si>
  <si>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</si>
  <si>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</si>
  <si>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</si>
  <si>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</si>
  <si>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</si>
  <si>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</si>
  <si>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</si>
  <si>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</si>
  <si>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</si>
  <si>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</si>
  <si>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</si>
  <si>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</si>
  <si>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</si>
  <si>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</si>
  <si>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</si>
  <si>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</si>
  <si>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</si>
  <si>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</si>
  <si>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</si>
  <si>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</si>
  <si>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</si>
  <si>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</si>
  <si>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</si>
  <si>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</si>
  <si>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</si>
  <si>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</si>
  <si>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</si>
  <si>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</si>
  <si>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</si>
  <si>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</si>
  <si>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</si>
  <si>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</si>
  <si>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</si>
  <si>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</si>
  <si>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</si>
  <si>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</si>
  <si>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</si>
  <si>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</si>
  <si>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</si>
  <si>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</si>
  <si>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</si>
  <si>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</si>
  <si>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</si>
  <si>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</si>
  <si>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</si>
  <si>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</si>
  <si>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</si>
  <si>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</si>
  <si>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</si>
  <si>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</si>
  <si>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</si>
  <si>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</si>
  <si>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</si>
  <si>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</si>
  <si>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</si>
  <si>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</si>
  <si>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</si>
  <si>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</si>
  <si>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</si>
  <si>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</si>
  <si>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</si>
  <si>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</si>
  <si>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</si>
  <si>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</si>
  <si>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</si>
  <si>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</si>
  <si>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</si>
  <si>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</si>
  <si>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</si>
  <si>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</si>
  <si>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</si>
  <si>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</si>
  <si>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</si>
  <si>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</si>
  <si>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</si>
  <si>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</si>
  <si>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</si>
  <si>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</si>
  <si>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</si>
  <si>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</si>
  <si>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</si>
  <si>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</si>
  <si>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</si>
  <si>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</si>
  <si>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</si>
  <si>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</si>
  <si>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</si>
  <si>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</si>
  <si>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</si>
  <si>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</si>
  <si>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</si>
  <si>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</si>
  <si>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</si>
  <si>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</si>
  <si>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</si>
  <si>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</si>
  <si>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</si>
  <si>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</si>
  <si>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</si>
  <si>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</si>
  <si>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</si>
  <si>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</si>
  <si>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</si>
  <si>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</si>
  <si>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</si>
  <si>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</si>
  <si>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</si>
  <si>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</si>
  <si>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</si>
  <si>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</si>
  <si>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</si>
  <si>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</si>
  <si>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</si>
  <si>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</si>
  <si>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</si>
  <si>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</si>
  <si>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</si>
  <si>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</si>
  <si>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</si>
  <si>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</si>
  <si>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</si>
  <si>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</si>
  <si>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</si>
  <si>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</si>
  <si>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</si>
  <si>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</si>
  <si>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</si>
  <si>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</si>
  <si>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</si>
  <si>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</si>
  <si>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</si>
  <si>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</si>
  <si>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</si>
  <si>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</si>
  <si>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</si>
  <si>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</si>
  <si>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</si>
  <si>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</si>
  <si>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</si>
  <si>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</si>
  <si>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</si>
  <si>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</si>
  <si>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</si>
  <si>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</si>
  <si>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</si>
  <si>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</si>
  <si>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</si>
  <si>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</si>
  <si>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</si>
  <si>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</si>
  <si>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</si>
  <si>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</si>
  <si>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</si>
  <si>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</si>
  <si>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</si>
  <si>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</si>
  <si>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</si>
  <si>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</si>
  <si>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</si>
  <si>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</si>
  <si>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</si>
  <si>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</si>
  <si>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</si>
  <si>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</si>
  <si>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</si>
  <si>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</si>
  <si>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</si>
  <si>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</si>
  <si>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</si>
  <si>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</si>
  <si>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</si>
  <si>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</si>
  <si>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</si>
  <si>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</si>
  <si>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</si>
  <si>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</si>
  <si>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</si>
  <si>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</si>
  <si>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</si>
  <si>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</si>
  <si>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</si>
  <si>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</si>
  <si>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</si>
  <si>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</si>
  <si>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</si>
  <si>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</si>
  <si>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</si>
  <si>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</si>
  <si>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</si>
  <si>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</si>
  <si>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</si>
  <si>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</si>
  <si>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</si>
  <si>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</si>
  <si>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</si>
  <si>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</si>
  <si>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</si>
  <si>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</si>
  <si>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</si>
  <si>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</si>
  <si>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</si>
  <si>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</si>
  <si>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</si>
  <si>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</si>
  <si>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</si>
  <si>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</si>
  <si>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</si>
  <si>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</si>
  <si>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</si>
  <si>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</si>
  <si>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</si>
  <si>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</si>
  <si>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</si>
  <si>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</si>
  <si>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</si>
  <si>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</si>
  <si>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</si>
  <si>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</si>
  <si>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</si>
  <si>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</si>
  <si>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</si>
  <si>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</si>
  <si>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</si>
  <si>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</si>
  <si>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</si>
  <si>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</si>
  <si>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</si>
  <si>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</si>
  <si>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</si>
  <si>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</si>
  <si>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</si>
  <si>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</si>
  <si>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</si>
  <si>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</si>
  <si>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</si>
  <si>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</si>
  <si>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</si>
  <si>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</si>
  <si>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</si>
  <si>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</si>
  <si>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</si>
  <si>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</si>
  <si>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</si>
  <si>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</si>
  <si>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</si>
  <si>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</si>
  <si>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</si>
  <si>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</si>
  <si>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</si>
  <si>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</si>
  <si>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</si>
  <si>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</si>
  <si>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</si>
  <si>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</si>
  <si>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</si>
  <si>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</si>
  <si>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</si>
  <si>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</si>
  <si>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</si>
  <si>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</si>
  <si>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</si>
  <si>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</si>
  <si>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</si>
  <si>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</si>
  <si>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</si>
  <si>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</si>
  <si>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</si>
  <si>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</si>
  <si>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</si>
  <si>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</si>
  <si>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</si>
  <si>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</si>
  <si>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</si>
  <si>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</si>
  <si>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</si>
  <si>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</si>
  <si>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</si>
  <si>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</si>
  <si>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</si>
  <si>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</si>
  <si>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</si>
  <si>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</si>
  <si>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</si>
  <si>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</si>
  <si>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</si>
  <si>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</si>
  <si>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</si>
  <si>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</si>
  <si>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</si>
  <si>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</si>
  <si>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</si>
  <si>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</si>
  <si>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</si>
  <si>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</si>
  <si>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</si>
  <si>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</si>
  <si>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</si>
  <si>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</si>
  <si>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</si>
  <si>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</si>
  <si>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</si>
  <si>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</si>
  <si>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</si>
  <si>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</si>
  <si>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</si>
  <si>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</si>
  <si>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</si>
  <si>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</si>
  <si>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</si>
  <si>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</si>
  <si>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</si>
  <si>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</si>
  <si>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</si>
  <si>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</si>
  <si>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</si>
  <si>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</si>
  <si>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</si>
  <si>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</si>
  <si>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</si>
  <si>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</si>
  <si>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</si>
  <si>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</si>
  <si>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</si>
  <si>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</si>
  <si>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</si>
  <si>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</si>
  <si>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</si>
  <si>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</si>
  <si>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</si>
  <si>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</si>
  <si>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</si>
  <si>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</si>
  <si>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</si>
  <si>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</si>
  <si>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</si>
  <si>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</si>
  <si>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</si>
  <si>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</si>
  <si>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</si>
  <si>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</si>
  <si>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</si>
  <si>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</si>
  <si>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</si>
  <si>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</si>
  <si>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</si>
  <si>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</si>
  <si>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</si>
  <si>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</si>
  <si>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</si>
  <si>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</si>
  <si>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</si>
  <si>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</si>
  <si>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</si>
  <si>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</si>
  <si>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</si>
  <si>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</si>
  <si>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</si>
  <si>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</si>
  <si>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</si>
  <si>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</si>
  <si>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</si>
  <si>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</si>
  <si>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</si>
  <si>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</si>
  <si>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</si>
  <si>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</si>
  <si>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</si>
  <si>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</si>
  <si>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</si>
  <si>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</si>
  <si>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</si>
  <si>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</si>
  <si>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</si>
  <si>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</si>
  <si>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</si>
  <si>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</si>
  <si>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</si>
  <si>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</si>
  <si>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</si>
  <si>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</si>
  <si>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</si>
  <si>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</si>
  <si>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</si>
  <si>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</si>
  <si>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</si>
  <si>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</si>
  <si>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</si>
  <si>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</si>
  <si>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</si>
  <si>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</si>
  <si>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</si>
  <si>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</si>
  <si>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</si>
  <si>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</si>
  <si>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</si>
  <si>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</si>
  <si>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</si>
  <si>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</si>
  <si>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</si>
  <si>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</si>
  <si>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</si>
  <si>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</si>
  <si>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</si>
  <si>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</si>
  <si>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</si>
  <si>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</si>
  <si>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</si>
  <si>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</si>
  <si>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</si>
  <si>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</si>
  <si>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</si>
  <si>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</si>
  <si>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</si>
  <si>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</si>
  <si>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</si>
  <si>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</si>
  <si>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</si>
  <si>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</si>
  <si>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</si>
  <si>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</si>
  <si>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</si>
  <si>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</si>
  <si>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</si>
  <si>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</si>
  <si>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</si>
  <si>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</si>
  <si>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</si>
  <si>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</si>
  <si>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</si>
  <si>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</si>
  <si>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</si>
  <si>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</si>
  <si>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</si>
  <si>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</si>
  <si>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</si>
  <si>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</si>
  <si>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</si>
  <si>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</si>
  <si>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</si>
  <si>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</si>
  <si>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</si>
  <si>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</si>
  <si>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</si>
  <si>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</si>
  <si>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</si>
  <si>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</si>
  <si>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</si>
  <si>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</si>
  <si>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</si>
  <si>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</si>
  <si>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</si>
  <si>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</si>
  <si>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</si>
  <si>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</si>
  <si>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</si>
  <si>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</si>
  <si>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</si>
  <si>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</si>
  <si>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</si>
  <si>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</si>
  <si>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</si>
  <si>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</si>
  <si>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</si>
  <si>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</si>
  <si>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</si>
  <si>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</si>
  <si>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</si>
  <si>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</si>
  <si>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</si>
  <si>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</si>
  <si>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</si>
  <si>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</si>
  <si>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</si>
  <si>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</si>
  <si>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</si>
  <si>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</si>
  <si>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</si>
  <si>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</si>
  <si>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</si>
  <si>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</si>
  <si>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</si>
  <si>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</si>
  <si>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</si>
  <si>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</si>
  <si>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</si>
  <si>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</si>
  <si>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</si>
  <si>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</si>
  <si>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</si>
  <si>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</si>
  <si>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</si>
  <si>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</si>
  <si>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</si>
  <si>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</si>
  <si>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</si>
  <si>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</si>
  <si>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</si>
  <si>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</si>
  <si>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</si>
  <si>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</si>
  <si>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</si>
  <si>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</si>
  <si>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</si>
  <si>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</si>
  <si>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</si>
  <si>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</si>
  <si>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</si>
  <si>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</si>
  <si>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</si>
  <si>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</si>
  <si>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</si>
  <si>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</si>
  <si>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</si>
  <si>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</si>
  <si>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</si>
  <si>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</si>
  <si>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</si>
  <si>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</si>
  <si>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</si>
  <si>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</si>
  <si>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</si>
  <si>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</si>
  <si>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</si>
  <si>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</si>
  <si>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</si>
  <si>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</si>
  <si>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</si>
  <si>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</si>
  <si>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</si>
  <si>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</si>
  <si>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</si>
  <si>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</si>
  <si>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</si>
  <si>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</si>
  <si>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</si>
  <si>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</si>
  <si>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</si>
  <si>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</si>
  <si>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</si>
  <si>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</si>
  <si>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</si>
  <si>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</si>
  <si>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</si>
  <si>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</si>
  <si>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</si>
  <si>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</si>
  <si>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</si>
  <si>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</si>
  <si>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</si>
  <si>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</si>
  <si>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</si>
  <si>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</si>
  <si>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</si>
  <si>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</si>
  <si>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</si>
  <si>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</si>
  <si>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</si>
  <si>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</si>
  <si>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</si>
  <si>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</si>
  <si>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</si>
  <si>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</si>
  <si>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</si>
  <si>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</si>
  <si>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</si>
  <si>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</si>
  <si>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</si>
  <si>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</si>
  <si>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</si>
  <si>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</si>
  <si>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</si>
  <si>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</si>
  <si>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</si>
  <si>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</si>
  <si>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</si>
  <si>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</si>
  <si>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</si>
  <si>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</si>
  <si>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</si>
  <si>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</si>
  <si>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</si>
  <si>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</si>
  <si>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</si>
  <si>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</si>
  <si>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</si>
  <si>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</si>
  <si>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</si>
  <si>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</si>
  <si>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</si>
  <si>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</si>
  <si>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</si>
  <si>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</si>
  <si>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</si>
  <si>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</si>
  <si>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</si>
  <si>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</si>
  <si>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</si>
  <si>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</si>
  <si>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</si>
  <si>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</si>
  <si>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</si>
  <si>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</si>
  <si>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</si>
  <si>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</si>
  <si>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</si>
  <si>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</si>
  <si>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</si>
  <si>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</si>
  <si>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</si>
  <si>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</si>
  <si>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</si>
  <si>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</si>
  <si>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</si>
  <si>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</si>
  <si>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</si>
  <si>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</si>
  <si>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</si>
  <si>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</si>
  <si>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</si>
  <si>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</si>
  <si>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</si>
  <si>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</si>
  <si>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</si>
  <si>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</si>
  <si>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</si>
  <si>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</si>
  <si>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</si>
  <si>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</si>
  <si>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</si>
  <si>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</si>
  <si>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</si>
  <si>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</si>
  <si>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</si>
  <si>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</si>
  <si>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</si>
  <si>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</si>
  <si>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</si>
  <si>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</si>
  <si>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</si>
  <si>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</si>
  <si>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</si>
  <si>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</si>
  <si>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</si>
  <si>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</si>
  <si>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</si>
  <si>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</si>
  <si>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</si>
  <si>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</si>
  <si>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</si>
  <si>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</si>
  <si>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</si>
  <si>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</si>
  <si>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</si>
  <si>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</si>
  <si>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</si>
  <si>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</si>
  <si>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</si>
  <si>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</si>
  <si>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</si>
  <si>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</si>
  <si>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</si>
  <si>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</si>
  <si>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</si>
  <si>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</si>
  <si>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</si>
  <si>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</si>
  <si>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</si>
  <si>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</si>
  <si>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</si>
  <si>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</si>
  <si>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</si>
  <si>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</si>
  <si>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</si>
  <si>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</si>
  <si>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</si>
  <si>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</si>
  <si>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</si>
  <si>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</si>
  <si>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</si>
  <si>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</si>
  <si>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</si>
  <si>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</si>
  <si>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</si>
  <si>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</si>
  <si>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</si>
  <si>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</si>
  <si>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</si>
  <si>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</si>
  <si>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</si>
  <si>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</si>
  <si>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</si>
  <si>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</si>
  <si>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</si>
  <si>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</si>
  <si>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</si>
  <si>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</si>
  <si>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</si>
  <si>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</si>
  <si>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</si>
  <si>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</si>
  <si>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</si>
  <si>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</si>
  <si>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</si>
  <si>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</si>
  <si>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</si>
  <si>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</si>
  <si>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</si>
  <si>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</si>
  <si>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</si>
  <si>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</si>
  <si>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</si>
  <si>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</si>
  <si>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</si>
  <si>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</si>
  <si>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</si>
  <si>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</si>
  <si>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</si>
  <si>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</si>
  <si>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</si>
  <si>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</si>
  <si>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</si>
  <si>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</si>
  <si>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</si>
  <si>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</si>
  <si>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</si>
  <si>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</si>
  <si>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</si>
  <si>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</si>
  <si>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</si>
  <si>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</si>
  <si>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</si>
  <si>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</si>
  <si>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</si>
  <si>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</si>
  <si>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</si>
  <si>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</si>
  <si>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</si>
  <si>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</si>
  <si>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</si>
  <si>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</si>
  <si>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</si>
  <si>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</si>
  <si>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</si>
  <si>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</si>
  <si>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</si>
  <si>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</si>
  <si>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</si>
  <si>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</si>
  <si>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</si>
  <si>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</si>
  <si>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</si>
  <si>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</si>
  <si>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</si>
  <si>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</si>
  <si>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</si>
  <si>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</si>
  <si>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</si>
  <si>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</si>
  <si>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</si>
  <si>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</si>
  <si>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</si>
  <si>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</si>
  <si>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</si>
  <si>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</si>
  <si>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</si>
  <si>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</si>
  <si>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</si>
  <si>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</si>
  <si>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</si>
  <si>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</si>
  <si>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</si>
  <si>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</si>
  <si>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</si>
  <si>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</si>
  <si>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</si>
  <si>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</si>
  <si>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</si>
  <si>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</si>
  <si>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</si>
  <si>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</si>
  <si>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</si>
  <si>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</si>
  <si>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</si>
  <si>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</si>
  <si>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</si>
  <si>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</si>
  <si>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</si>
  <si>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</si>
  <si>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</si>
  <si>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</si>
  <si>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</si>
  <si>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</si>
  <si>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</si>
  <si>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</si>
  <si>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</si>
  <si>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</si>
  <si>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</si>
  <si>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</si>
  <si>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</si>
  <si>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</si>
  <si>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</si>
  <si>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</si>
  <si>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</si>
  <si>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</si>
  <si>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</si>
  <si>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</si>
  <si>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</si>
  <si>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</si>
  <si>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</si>
  <si>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</si>
  <si>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</si>
  <si>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</si>
  <si>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</si>
  <si>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</si>
  <si>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</si>
  <si>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</si>
  <si>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</si>
  <si>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</si>
  <si>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</si>
  <si>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</si>
  <si>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</si>
  <si>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</si>
  <si>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</si>
  <si>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</si>
  <si>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</si>
  <si>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</si>
  <si>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</si>
  <si>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</si>
  <si>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</si>
  <si>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</si>
  <si>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</si>
  <si>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</si>
  <si>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</si>
  <si>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</si>
  <si>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</si>
  <si>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</si>
  <si>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</si>
  <si>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</si>
  <si>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</si>
  <si>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</si>
  <si>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</si>
  <si>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</si>
  <si>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</si>
  <si>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</si>
  <si>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</si>
  <si>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</si>
  <si>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</si>
  <si>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</si>
  <si>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</si>
  <si>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</si>
  <si>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</si>
  <si>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</si>
  <si>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</si>
  <si>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</si>
  <si>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</si>
  <si>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</si>
  <si>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</si>
  <si>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</si>
  <si>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</si>
  <si>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</si>
  <si>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</si>
  <si>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</si>
  <si>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</si>
  <si>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</si>
  <si>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</si>
  <si>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</si>
  <si>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</si>
  <si>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</si>
  <si>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</si>
  <si>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</si>
  <si>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</si>
  <si>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</si>
  <si>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</si>
  <si>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</si>
  <si>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</si>
  <si>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</si>
  <si>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</si>
  <si>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</si>
  <si>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</si>
  <si>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</si>
  <si>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</si>
  <si>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</si>
  <si>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</si>
  <si>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</si>
  <si>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</si>
  <si>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</si>
  <si>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</si>
  <si>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</si>
  <si>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</si>
  <si>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</si>
  <si>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</si>
  <si>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</si>
  <si>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</si>
  <si>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</si>
  <si>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</si>
  <si>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</si>
  <si>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</si>
  <si>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</si>
  <si>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</si>
  <si>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</si>
  <si>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</si>
  <si>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</si>
  <si>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</si>
  <si>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</si>
  <si>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</si>
  <si>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</si>
  <si>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</si>
  <si>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</si>
  <si>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</si>
  <si>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</si>
  <si>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</si>
  <si>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</si>
  <si>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</si>
  <si>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</si>
  <si>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</si>
  <si>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</si>
  <si>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</si>
  <si>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</si>
  <si>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</si>
  <si>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</si>
  <si>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</si>
  <si>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</si>
  <si>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</si>
  <si>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</si>
  <si>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</si>
  <si>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</si>
  <si>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</si>
  <si>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</si>
  <si>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</si>
  <si>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</si>
  <si>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</si>
  <si>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</si>
  <si>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</si>
  <si>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</si>
  <si>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</si>
  <si>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</si>
  <si>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</si>
  <si>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</si>
  <si>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</si>
  <si>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</si>
  <si>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</si>
  <si>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</si>
  <si>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</si>
  <si>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</si>
  <si>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</si>
  <si>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</si>
  <si>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</si>
  <si>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</si>
  <si>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</si>
  <si>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</si>
  <si>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</si>
  <si>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</si>
  <si>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</si>
  <si>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</si>
  <si>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</si>
  <si>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</si>
  <si>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</si>
  <si>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</si>
  <si>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</si>
  <si>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</si>
  <si>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</si>
  <si>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</si>
  <si>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</si>
  <si>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</si>
  <si>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</si>
  <si>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</si>
  <si>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</si>
  <si>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</si>
  <si>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</si>
  <si>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</si>
  <si>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</si>
  <si>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</si>
  <si>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</si>
  <si>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</si>
  <si>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</si>
  <si>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</si>
  <si>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</si>
  <si>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</si>
  <si>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</si>
  <si>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</si>
  <si>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</si>
  <si>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</si>
  <si>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</si>
  <si>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</si>
  <si>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</si>
  <si>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</si>
  <si>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</si>
  <si>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</si>
  <si>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</si>
  <si>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</si>
  <si>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</si>
  <si>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</si>
  <si>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</si>
  <si>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</si>
  <si>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</si>
  <si>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</si>
  <si>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</si>
  <si>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</si>
  <si>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</si>
  <si>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</si>
  <si>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</si>
  <si>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</si>
  <si>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</si>
  <si>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</si>
  <si>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</si>
  <si>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</si>
  <si>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</si>
  <si>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</si>
  <si>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</si>
  <si>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</si>
  <si>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</si>
  <si>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</si>
  <si>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</si>
  <si>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</si>
  <si>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</si>
  <si>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</si>
  <si>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</si>
  <si>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</si>
  <si>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</si>
  <si>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</si>
  <si>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</si>
  <si>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</si>
  <si>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</si>
  <si>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</si>
  <si>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</si>
  <si>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</si>
  <si>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</si>
  <si>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</si>
  <si>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</si>
  <si>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</si>
  <si>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</si>
  <si>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</si>
  <si>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</si>
  <si>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</si>
  <si>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</si>
  <si>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</si>
  <si>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</si>
  <si>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</si>
  <si>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</si>
  <si>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</si>
  <si>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</si>
  <si>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</si>
  <si>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</si>
  <si>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</si>
  <si>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</si>
  <si>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</si>
  <si>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</si>
  <si>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</si>
  <si>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</si>
  <si>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</si>
  <si>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</si>
  <si>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</si>
  <si>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</si>
  <si>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</si>
  <si>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</si>
  <si>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</si>
  <si>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</si>
  <si>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</si>
  <si>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</si>
  <si>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</si>
  <si>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</si>
  <si>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</si>
  <si>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</si>
  <si>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</si>
  <si>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</si>
  <si>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</si>
  <si>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</si>
  <si>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</si>
  <si>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</si>
  <si>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</si>
  <si>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</si>
  <si>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</si>
  <si>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</si>
  <si>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</si>
  <si>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</si>
  <si>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</si>
  <si>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</si>
  <si>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</si>
  <si>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</si>
  <si>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</si>
  <si>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</si>
  <si>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</si>
  <si>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</si>
  <si>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</si>
  <si>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</si>
  <si>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</si>
  <si>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</si>
  <si>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</si>
  <si>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</si>
  <si>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</si>
  <si>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</si>
  <si>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</si>
  <si>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</si>
  <si>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</si>
  <si>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</si>
  <si>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</si>
  <si>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</si>
  <si>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</si>
  <si>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</si>
  <si>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</si>
  <si>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</si>
  <si>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</si>
  <si>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</si>
  <si>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</si>
  <si>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</si>
  <si>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</si>
  <si>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</si>
  <si>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</si>
  <si>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</si>
  <si>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</si>
  <si>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</si>
  <si>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</si>
  <si>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</si>
  <si>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</si>
  <si>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</si>
  <si>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</si>
  <si>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</si>
  <si>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</si>
  <si>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</si>
  <si>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</si>
  <si>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</si>
  <si>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</si>
  <si>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</si>
  <si>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</si>
  <si>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</si>
  <si>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</si>
  <si>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</si>
  <si>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</si>
  <si>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</si>
  <si>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</si>
  <si>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</si>
  <si>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</si>
  <si>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</si>
  <si>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</si>
  <si>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</si>
  <si>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</si>
  <si>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</si>
  <si>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</si>
  <si>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</si>
  <si>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</si>
  <si>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</si>
  <si>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</si>
  <si>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</si>
  <si>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</si>
  <si>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</si>
  <si>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</si>
  <si>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</si>
  <si>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</si>
  <si>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</si>
  <si>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</si>
  <si>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</si>
  <si>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</si>
  <si>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</si>
  <si>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</si>
  <si>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</si>
  <si>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</si>
  <si>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</si>
  <si>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</si>
  <si>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</si>
  <si>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</si>
  <si>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</si>
  <si>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</si>
  <si>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</si>
  <si>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</si>
  <si>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</si>
  <si>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</si>
  <si>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</si>
  <si>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</si>
  <si>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</si>
  <si>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</si>
  <si>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</si>
  <si>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</si>
  <si>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</si>
  <si>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</si>
  <si>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</si>
  <si>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</si>
  <si>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</si>
  <si>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</si>
  <si>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</si>
  <si>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</si>
  <si>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</si>
  <si>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</si>
  <si>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</si>
  <si>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</si>
  <si>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</si>
  <si>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</si>
  <si>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</si>
  <si>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</si>
  <si>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</si>
  <si>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</si>
  <si>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</si>
  <si>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</si>
  <si>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</si>
  <si>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</si>
  <si>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</si>
  <si>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</si>
  <si>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</si>
  <si>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</si>
  <si>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</si>
  <si>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</si>
  <si>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</si>
  <si>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</si>
  <si>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</si>
  <si>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</si>
  <si>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</si>
  <si>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</si>
  <si>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</si>
  <si>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</si>
  <si>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</si>
  <si>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</si>
  <si>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</si>
  <si>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</si>
  <si>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</si>
  <si>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</si>
  <si>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</si>
  <si>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</si>
  <si>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</si>
  <si>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</si>
  <si>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</si>
  <si>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</si>
  <si>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</si>
  <si>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</si>
  <si>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</si>
  <si>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</si>
  <si>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</si>
  <si>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</si>
  <si>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</si>
  <si>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</si>
  <si>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</si>
  <si>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</si>
  <si>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</si>
  <si>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</si>
  <si>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</si>
  <si>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</si>
  <si>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</si>
  <si>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</si>
  <si>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</si>
  <si>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</si>
  <si>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</si>
  <si>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</si>
  <si>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</si>
  <si>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</si>
  <si>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</si>
  <si>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</si>
  <si>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</si>
  <si>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</si>
  <si>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</si>
  <si>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</si>
  <si>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</si>
  <si>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</si>
  <si>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</si>
  <si>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</si>
  <si>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</si>
  <si>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</si>
  <si>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</si>
  <si>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</si>
  <si>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</si>
  <si>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</si>
  <si>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</si>
  <si>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</si>
  <si>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</si>
  <si>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</si>
  <si>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</si>
  <si>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</si>
  <si>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</si>
  <si>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</si>
  <si>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</si>
  <si>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</si>
  <si>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</si>
  <si>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</si>
  <si>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</si>
  <si>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</si>
  <si>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</si>
  <si>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</si>
  <si>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</si>
  <si>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</si>
  <si>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</si>
  <si>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</si>
  <si>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</si>
  <si>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</si>
  <si>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</si>
  <si>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</si>
  <si>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</si>
  <si>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</si>
  <si>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</si>
  <si>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</si>
  <si>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</si>
  <si>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</si>
  <si>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</si>
  <si>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</si>
  <si>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</si>
  <si>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</si>
  <si>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</si>
  <si>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</si>
  <si>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</si>
  <si>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</si>
  <si>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</si>
  <si>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</si>
  <si>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</si>
  <si>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</si>
  <si>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</si>
  <si>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</si>
  <si>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</si>
  <si>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</si>
  <si>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</si>
  <si>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</si>
  <si>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</si>
  <si>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</si>
  <si>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</si>
  <si>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</si>
  <si>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</si>
  <si>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</si>
  <si>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</si>
  <si>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</si>
  <si>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</si>
  <si>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</si>
  <si>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</si>
  <si>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</si>
  <si>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</si>
  <si>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</si>
  <si>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</si>
  <si>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</si>
  <si>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</si>
  <si>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</si>
  <si>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</si>
  <si>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</si>
  <si>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</si>
  <si>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</si>
  <si>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</si>
  <si>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</si>
  <si>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</si>
  <si>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</si>
  <si>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</si>
  <si>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</si>
  <si>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</si>
  <si>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</si>
  <si>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</si>
  <si>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</si>
  <si>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</si>
  <si>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</si>
  <si>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</si>
  <si>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</si>
  <si>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</si>
  <si>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</si>
  <si>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</si>
  <si>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</si>
  <si>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</si>
  <si>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</si>
  <si>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</si>
  <si>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</si>
  <si>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</si>
  <si>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</si>
  <si>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</si>
  <si>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</si>
  <si>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</si>
  <si>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</si>
  <si>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</si>
  <si>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</si>
  <si>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</si>
  <si>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</si>
  <si>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</si>
  <si>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</si>
  <si>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</si>
  <si>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</si>
  <si>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</si>
  <si>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</si>
  <si>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</si>
  <si>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</si>
  <si>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</si>
  <si>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</si>
  <si>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</si>
  <si>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</si>
  <si>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</si>
  <si>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</si>
  <si>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</si>
  <si>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</si>
  <si>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</si>
  <si>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</si>
  <si>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</si>
  <si>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</si>
  <si>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</si>
  <si>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</si>
  <si>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</si>
  <si>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</si>
  <si>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</si>
  <si>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</si>
  <si>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</si>
  <si>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</si>
  <si>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</si>
  <si>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</si>
  <si>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</si>
  <si>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</si>
  <si>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</si>
  <si>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</si>
  <si>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</si>
  <si>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</si>
  <si>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</si>
  <si>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</si>
  <si>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</si>
  <si>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</si>
  <si>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</si>
  <si>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</si>
  <si>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</si>
  <si>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</si>
  <si>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</si>
  <si>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</si>
  <si>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</si>
  <si>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</si>
  <si>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</si>
  <si>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</si>
  <si>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</si>
  <si>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</si>
  <si>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</si>
  <si>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</si>
  <si>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</si>
  <si>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</si>
  <si>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</si>
  <si>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</si>
  <si>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</si>
  <si>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</si>
  <si>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</si>
  <si>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</si>
  <si>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</si>
  <si>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</si>
  <si>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</si>
  <si>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</si>
  <si>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</si>
  <si>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</si>
  <si>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</si>
  <si>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</si>
  <si>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</si>
  <si>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</si>
  <si>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</si>
  <si>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</si>
  <si>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</si>
  <si>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</si>
  <si>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</si>
  <si>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</si>
  <si>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</si>
  <si>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</si>
  <si>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</si>
  <si>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</si>
  <si>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</si>
  <si>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</si>
  <si>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</si>
  <si>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</si>
  <si>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</si>
  <si>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</si>
  <si>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</si>
  <si>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</si>
  <si>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</si>
  <si>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</si>
  <si>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</si>
  <si>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</si>
  <si>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</si>
  <si>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</si>
  <si>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</si>
  <si>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</si>
  <si>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</si>
  <si>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</si>
  <si>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</si>
  <si>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</si>
  <si>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</si>
  <si>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</si>
  <si>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</si>
  <si>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</si>
  <si>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</si>
  <si>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</si>
  <si>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</si>
  <si>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</si>
  <si>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</si>
  <si>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</si>
  <si>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</si>
  <si>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</si>
  <si>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</si>
  <si>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</si>
  <si>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</si>
  <si>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</si>
  <si>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</si>
  <si>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</si>
  <si>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</si>
  <si>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</si>
  <si>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</si>
  <si>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</si>
  <si>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</si>
  <si>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</si>
  <si>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</si>
  <si>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</si>
  <si>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</si>
  <si>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</si>
  <si>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</si>
  <si>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</si>
  <si>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</si>
  <si>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</si>
  <si>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</si>
  <si>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</si>
  <si>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</si>
  <si>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</si>
  <si>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</si>
  <si>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</si>
  <si>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</si>
  <si>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</si>
  <si>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</si>
  <si>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</si>
  <si>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</si>
  <si>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</si>
  <si>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</si>
  <si>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</si>
  <si>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</si>
  <si>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</si>
  <si>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</si>
  <si>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</si>
  <si>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</si>
  <si>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</si>
  <si>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</si>
  <si>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</si>
  <si>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</si>
  <si>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</si>
  <si>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</si>
  <si>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</si>
  <si>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</si>
  <si>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</si>
  <si>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</si>
  <si>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</si>
  <si>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</si>
  <si>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</si>
  <si>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</si>
  <si>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</si>
  <si>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</si>
  <si>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</si>
  <si>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</si>
  <si>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</si>
  <si>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</si>
  <si>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</si>
  <si>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</si>
  <si>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</si>
  <si>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</si>
  <si>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</si>
  <si>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</si>
  <si>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</si>
  <si>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</si>
  <si>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</si>
  <si>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</si>
  <si>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</si>
  <si>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</si>
  <si>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</si>
  <si>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</si>
  <si>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</si>
  <si>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</si>
  <si>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</si>
  <si>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</si>
  <si>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</si>
  <si>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</si>
  <si>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</si>
  <si>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</si>
  <si>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</si>
  <si>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</si>
  <si>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</si>
  <si>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</si>
  <si>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</si>
  <si>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</si>
  <si>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</si>
  <si>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</si>
  <si>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</si>
  <si>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</si>
  <si>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</si>
  <si>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</si>
  <si>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</si>
  <si>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</si>
  <si>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</si>
  <si>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</si>
  <si>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</si>
  <si>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</si>
  <si>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</si>
  <si>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</si>
  <si>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</si>
  <si>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</si>
  <si>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</si>
  <si>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</si>
  <si>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</si>
  <si>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</si>
  <si>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</si>
  <si>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</si>
  <si>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</si>
  <si>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</si>
  <si>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</si>
  <si>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</si>
  <si>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</si>
  <si>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</si>
  <si>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</si>
  <si>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</si>
  <si>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</si>
  <si>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</si>
  <si>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</si>
  <si>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</si>
  <si>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</si>
  <si>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</si>
  <si>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</si>
  <si>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</si>
  <si>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</si>
  <si>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</si>
  <si>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</si>
  <si>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</si>
  <si>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</si>
  <si>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</si>
  <si>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</si>
  <si>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</si>
  <si>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</si>
  <si>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</si>
  <si>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</si>
  <si>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</si>
  <si>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</si>
  <si>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</si>
  <si>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</si>
  <si>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</si>
  <si>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</si>
  <si>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</si>
  <si>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</si>
  <si>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</si>
  <si>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</si>
  <si>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</si>
  <si>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</si>
  <si>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</si>
  <si>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</si>
  <si>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</si>
  <si>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</si>
  <si>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</si>
  <si>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</si>
  <si>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</si>
  <si>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</si>
  <si>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</si>
  <si>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</si>
  <si>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</si>
  <si>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</si>
  <si>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</si>
  <si>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</si>
  <si>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</si>
  <si>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</si>
  <si>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</si>
  <si>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</si>
  <si>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</si>
  <si>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</si>
  <si>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</si>
  <si>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</si>
  <si>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</si>
  <si>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</si>
  <si>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</si>
  <si>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</si>
  <si>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</si>
  <si>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</si>
  <si>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</si>
  <si>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</si>
  <si>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</si>
  <si>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</si>
  <si>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</si>
  <si>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</si>
  <si>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</si>
  <si>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</si>
  <si>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</si>
  <si>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</si>
  <si>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</si>
  <si>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</si>
  <si>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</si>
  <si>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</si>
  <si>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</si>
  <si>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</si>
  <si>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</si>
  <si>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</si>
  <si>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</si>
  <si>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</si>
  <si>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</si>
  <si>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</si>
  <si>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</si>
  <si>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</si>
  <si>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</si>
  <si>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</si>
  <si>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</si>
  <si>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</si>
  <si>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</si>
  <si>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</si>
  <si>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</si>
  <si>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</si>
  <si>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</si>
  <si>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</si>
  <si>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</si>
  <si>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</si>
  <si>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</si>
  <si>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</si>
  <si>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</si>
  <si>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</si>
  <si>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</si>
  <si>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</si>
  <si>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</si>
  <si>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</si>
  <si>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</si>
  <si>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</si>
  <si>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</si>
  <si>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</si>
  <si>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</si>
  <si>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</si>
  <si>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</si>
  <si>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</si>
  <si>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</si>
  <si>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</si>
  <si>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</si>
  <si>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</si>
  <si>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</si>
  <si>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</si>
  <si>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</si>
  <si>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</si>
  <si>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</si>
  <si>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</si>
  <si>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</si>
  <si>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</si>
  <si>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</si>
  <si>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</si>
  <si>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</si>
  <si>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</si>
  <si>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</si>
  <si>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</si>
  <si>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</si>
  <si>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</si>
  <si>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</si>
  <si>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</si>
  <si>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</si>
  <si>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</si>
  <si>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</si>
  <si>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</si>
  <si>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</si>
  <si>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</si>
  <si>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</si>
  <si>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</si>
  <si>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</si>
  <si>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</si>
  <si>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</si>
  <si>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</si>
  <si>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</si>
  <si>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</si>
  <si>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</si>
  <si>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</si>
  <si>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</si>
  <si>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</si>
  <si>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</si>
  <si>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</si>
  <si>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</si>
  <si>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</si>
  <si>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</si>
  <si>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</si>
  <si>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</si>
  <si>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</si>
  <si>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</si>
  <si>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</si>
  <si>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</si>
  <si>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</si>
  <si>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</si>
  <si>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</si>
  <si>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</si>
  <si>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</si>
  <si>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</si>
  <si>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</si>
  <si>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</si>
  <si>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</si>
  <si>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</si>
  <si>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</si>
  <si>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</si>
  <si>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</si>
  <si>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</si>
  <si>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</si>
  <si>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</si>
  <si>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</si>
  <si>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</si>
  <si>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</si>
  <si>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</si>
  <si>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</si>
  <si>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</si>
  <si>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</si>
  <si>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</si>
  <si>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</si>
  <si>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</si>
  <si>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</si>
  <si>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</si>
  <si>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</si>
  <si>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</si>
  <si>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</si>
  <si>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</si>
  <si>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</si>
  <si>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</si>
  <si>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</si>
  <si>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</si>
  <si>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</si>
  <si>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</si>
  <si>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</si>
  <si>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</si>
  <si>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</si>
  <si>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</si>
  <si>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</si>
  <si>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</si>
  <si>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</si>
  <si>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</si>
  <si>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</si>
  <si>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</si>
  <si>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</si>
  <si>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</si>
  <si>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</si>
  <si>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</si>
  <si>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</si>
  <si>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</si>
  <si>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</si>
  <si>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</si>
  <si>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</si>
  <si>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</si>
  <si>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</si>
  <si>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</si>
  <si>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</si>
  <si>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</si>
  <si>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</si>
  <si>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</si>
  <si>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</si>
  <si>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</si>
  <si>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</si>
  <si>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</si>
  <si>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</si>
  <si>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</si>
  <si>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</si>
  <si>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</si>
  <si>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</si>
  <si>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</si>
  <si>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</si>
  <si>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</si>
  <si>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</si>
  <si>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</si>
  <si>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</si>
  <si>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</si>
  <si>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</si>
  <si>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</si>
  <si>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</si>
  <si>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</si>
  <si>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</si>
  <si>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</si>
  <si>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</si>
  <si>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</si>
  <si>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</si>
  <si>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</si>
  <si>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</si>
  <si>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</si>
  <si>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</si>
  <si>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</si>
  <si>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</si>
  <si>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</si>
  <si>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</si>
  <si>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</si>
  <si>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</si>
  <si>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</si>
  <si>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</si>
  <si>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</si>
  <si>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</si>
  <si>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</si>
  <si>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</si>
  <si>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</si>
  <si>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</si>
  <si>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</si>
  <si>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</si>
  <si>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</si>
  <si>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</si>
  <si>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</si>
  <si>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</si>
  <si>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</si>
  <si>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</si>
  <si>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</si>
  <si>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</si>
  <si>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</si>
  <si>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</si>
  <si>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</si>
  <si>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</si>
  <si>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</si>
  <si>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</si>
  <si>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</si>
  <si>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</si>
  <si>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</si>
  <si>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</si>
  <si>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</si>
  <si>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</si>
  <si>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</si>
  <si>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</si>
  <si>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</si>
  <si>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</si>
  <si>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</si>
  <si>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</si>
  <si>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</si>
  <si>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</si>
  <si>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</si>
  <si>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</si>
  <si>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</si>
  <si>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</si>
  <si>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</si>
  <si>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</si>
  <si>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</si>
  <si>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</si>
  <si>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</si>
  <si>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</si>
  <si>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</si>
  <si>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</si>
  <si>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</si>
  <si>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</si>
  <si>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</si>
  <si>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</si>
  <si>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</si>
  <si>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</si>
  <si>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</si>
  <si>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</si>
  <si>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</si>
  <si>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</si>
  <si>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</si>
  <si>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</si>
  <si>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</si>
  <si>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</si>
  <si>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</si>
  <si>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</si>
  <si>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</si>
  <si>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</si>
  <si>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</si>
  <si>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</si>
  <si>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</si>
  <si>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</si>
  <si>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</si>
  <si>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</si>
  <si>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</si>
  <si>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</si>
  <si>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</si>
  <si>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</si>
  <si>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</si>
  <si>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</si>
  <si>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</si>
  <si>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</si>
  <si>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</si>
  <si>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</si>
  <si>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</si>
  <si>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</si>
  <si>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</si>
  <si>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</si>
  <si>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</si>
  <si>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</si>
  <si>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</si>
  <si>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</si>
  <si>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</si>
  <si>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</si>
  <si>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</si>
  <si>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</si>
  <si>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</si>
  <si>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</si>
  <si>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</si>
  <si>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</si>
  <si>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</si>
  <si>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</si>
  <si>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</si>
  <si>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</si>
  <si>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</si>
  <si>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</si>
  <si>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</si>
  <si>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</si>
  <si>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</si>
  <si>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</si>
  <si>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</si>
  <si>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</si>
  <si>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</si>
  <si>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</si>
  <si>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</si>
  <si>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</si>
  <si>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</si>
  <si>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</si>
  <si>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</si>
  <si>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</si>
  <si>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</si>
  <si>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</si>
  <si>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</si>
  <si>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</si>
  <si>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</si>
  <si>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</si>
  <si>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</si>
  <si>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</si>
  <si>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</si>
  <si>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</si>
  <si>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</si>
  <si>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</si>
  <si>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</si>
  <si>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</si>
  <si>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</si>
  <si>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</si>
  <si>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</si>
  <si>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</si>
  <si>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</si>
  <si>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</si>
  <si>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</si>
  <si>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</si>
  <si>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</si>
  <si>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</si>
  <si>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</si>
  <si>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</si>
  <si>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</si>
  <si>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</si>
  <si>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</si>
  <si>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</si>
  <si>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</si>
  <si>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</si>
  <si>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</si>
  <si>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</si>
  <si>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</si>
  <si>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</si>
  <si>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</si>
  <si>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</si>
  <si>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</si>
  <si>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</si>
  <si>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</si>
  <si>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</si>
  <si>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</si>
  <si>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</si>
  <si>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</si>
  <si>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</si>
  <si>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</si>
  <si>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</si>
  <si>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</si>
  <si>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</si>
  <si>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</si>
  <si>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</si>
  <si>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</si>
  <si>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</si>
  <si>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</si>
  <si>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</si>
  <si>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</si>
  <si>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</si>
  <si>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</si>
  <si>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</si>
  <si>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</si>
  <si>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</si>
  <si>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</si>
  <si>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</si>
  <si>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</si>
  <si>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</si>
  <si>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</si>
  <si>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</si>
  <si>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</si>
  <si>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</si>
  <si>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</si>
  <si>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</si>
  <si>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</si>
  <si>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</si>
  <si>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</si>
  <si>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</si>
  <si>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</si>
  <si>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</si>
  <si>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</si>
  <si>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</si>
  <si>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</si>
  <si>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</si>
  <si>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</si>
  <si>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</si>
  <si>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</si>
  <si>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</si>
  <si>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</si>
  <si>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</si>
  <si>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</si>
  <si>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</si>
  <si>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</si>
  <si>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</si>
  <si>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</si>
  <si>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</si>
  <si>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</si>
  <si>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</si>
  <si>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</si>
  <si>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</si>
  <si>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</si>
  <si>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</si>
  <si>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</si>
  <si>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</si>
  <si>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</si>
  <si>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</si>
  <si>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</si>
  <si>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</si>
  <si>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</si>
  <si>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</si>
  <si>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</si>
  <si>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</si>
  <si>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</si>
  <si>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</si>
  <si>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</si>
  <si>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</si>
  <si>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</si>
  <si>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</si>
  <si>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</si>
  <si>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</si>
  <si>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</si>
  <si>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</si>
  <si>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</si>
  <si>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</si>
  <si>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</si>
  <si>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</si>
  <si>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</si>
  <si>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</si>
  <si>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</si>
  <si>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</si>
  <si>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</si>
  <si>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</si>
  <si>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</si>
  <si>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</si>
  <si>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</si>
  <si>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</si>
  <si>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</si>
  <si>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</si>
  <si>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</si>
  <si>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</si>
  <si>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</si>
  <si>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</si>
  <si>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</si>
  <si>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</si>
  <si>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</si>
  <si>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</si>
  <si>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</si>
  <si>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</si>
  <si>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</si>
  <si>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</si>
  <si>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</si>
  <si>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</si>
  <si>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</si>
  <si>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</si>
  <si>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</si>
  <si>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</si>
  <si>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</si>
  <si>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</si>
  <si>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</si>
  <si>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</si>
  <si>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</si>
  <si>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</si>
  <si>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</si>
  <si>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</si>
  <si>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</si>
  <si>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</si>
  <si>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</si>
  <si>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</si>
  <si>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</si>
  <si>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</si>
  <si>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</si>
  <si>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</si>
  <si>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</si>
  <si>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</si>
  <si>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</si>
  <si>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</si>
  <si>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</si>
  <si>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</si>
  <si>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</si>
  <si>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</si>
  <si>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</si>
  <si>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</si>
  <si>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</si>
  <si>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</si>
  <si>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</si>
  <si>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</si>
  <si>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</si>
  <si>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</si>
  <si>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</si>
  <si>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</si>
  <si>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</si>
  <si>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</si>
  <si>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</si>
  <si>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</si>
  <si>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</si>
  <si>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</si>
  <si>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</si>
  <si>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</si>
  <si>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</si>
  <si>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</si>
  <si>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</si>
  <si>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</si>
  <si>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</si>
  <si>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</si>
  <si>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</si>
  <si>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</si>
  <si>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</si>
  <si>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</si>
  <si>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</si>
  <si>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</si>
  <si>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</si>
  <si>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</si>
  <si>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</si>
  <si>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</si>
  <si>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</si>
  <si>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</si>
  <si>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</si>
  <si>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</si>
  <si>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</si>
  <si>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</si>
  <si>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</si>
  <si>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</si>
  <si>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</si>
  <si>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</si>
  <si>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</si>
  <si>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</si>
  <si>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</si>
  <si>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</si>
  <si>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</si>
  <si>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</si>
  <si>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</si>
  <si>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</si>
  <si>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</si>
  <si>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</si>
  <si>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</si>
  <si>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</si>
  <si>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</si>
  <si>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</si>
  <si>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</si>
  <si>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</si>
  <si>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</si>
  <si>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</si>
  <si>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</si>
  <si>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</si>
  <si>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</si>
  <si>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</si>
  <si>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</si>
  <si>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</si>
  <si>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</si>
  <si>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</si>
  <si>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</si>
  <si>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</si>
  <si>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</si>
  <si>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</si>
  <si>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</si>
  <si>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</si>
  <si>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</si>
  <si>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</si>
  <si>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</si>
  <si>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</si>
  <si>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</si>
  <si>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</si>
  <si>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</si>
  <si>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</si>
  <si>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</si>
  <si>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</si>
  <si>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</si>
  <si>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</si>
  <si>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</si>
  <si>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</si>
  <si>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</si>
  <si>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</si>
  <si>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</si>
  <si>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</si>
  <si>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</si>
  <si>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</si>
  <si>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</si>
  <si>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</si>
  <si>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</si>
  <si>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</si>
  <si>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</si>
  <si>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</si>
  <si>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</si>
  <si>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</si>
  <si>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</si>
  <si>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</si>
  <si>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</si>
  <si>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</si>
  <si>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</si>
  <si>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</si>
  <si>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</si>
  <si>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</si>
  <si>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</si>
  <si>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</si>
  <si>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</si>
  <si>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</si>
  <si>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</si>
  <si>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</si>
  <si>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</si>
  <si>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</si>
  <si>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</si>
  <si>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</si>
  <si>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</si>
  <si>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</si>
  <si>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</si>
  <si>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</si>
  <si>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</si>
  <si>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</si>
  <si>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</si>
  <si>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</si>
  <si>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</si>
  <si>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</si>
  <si>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</si>
  <si>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</si>
  <si>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</si>
  <si>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</si>
  <si>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</si>
  <si>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</si>
  <si>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</si>
  <si>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</si>
  <si>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</si>
  <si>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</si>
  <si>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</si>
  <si>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</si>
  <si>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</si>
  <si>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</si>
  <si>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</si>
  <si>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</si>
  <si>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</si>
  <si>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</si>
  <si>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</si>
  <si>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</si>
  <si>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</si>
  <si>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</si>
  <si>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</si>
  <si>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</si>
  <si>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</si>
  <si>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</si>
  <si>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</si>
  <si>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</si>
  <si>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</si>
  <si>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</si>
  <si>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</si>
  <si>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</si>
  <si>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</si>
  <si>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</si>
  <si>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</si>
  <si>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</si>
  <si>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</si>
  <si>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</si>
  <si>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</si>
  <si>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</si>
  <si>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</si>
  <si>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</si>
  <si>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</si>
  <si>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</si>
  <si>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</si>
  <si>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</si>
  <si>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</si>
  <si>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</si>
  <si>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</si>
  <si>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</si>
  <si>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</si>
  <si>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</si>
  <si>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</si>
  <si>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</si>
  <si>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</si>
  <si>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</si>
  <si>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</si>
  <si>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</si>
  <si>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</si>
  <si>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</si>
  <si>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</si>
  <si>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</si>
  <si>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</si>
  <si>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</si>
  <si>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</si>
  <si>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</si>
  <si>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</si>
  <si>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</si>
  <si>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</si>
  <si>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</si>
  <si>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</si>
  <si>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</si>
  <si>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</si>
  <si>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</si>
  <si>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</si>
  <si>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</si>
  <si>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</si>
  <si>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</si>
  <si>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</si>
  <si>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</si>
  <si>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</si>
  <si>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</si>
  <si>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</si>
  <si>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</si>
  <si>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</si>
  <si>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</si>
  <si>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</si>
  <si>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</si>
  <si>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</si>
  <si>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</si>
  <si>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</si>
  <si>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</si>
  <si>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</si>
  <si>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</si>
  <si>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</si>
  <si>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</si>
  <si>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</si>
  <si>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</si>
  <si>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</si>
  <si>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</si>
  <si>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</si>
  <si>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</si>
  <si>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</si>
  <si>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</si>
  <si>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</si>
  <si>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</si>
  <si>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</si>
  <si>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</si>
  <si>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</si>
  <si>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</si>
  <si>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</si>
  <si>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</si>
  <si>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</si>
  <si>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</si>
  <si>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</si>
  <si>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</si>
  <si>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</si>
  <si>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</si>
  <si>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</si>
  <si>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</si>
  <si>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</si>
  <si>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</si>
  <si>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</si>
  <si>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</si>
  <si>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</si>
  <si>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</si>
  <si>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</si>
  <si>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</si>
  <si>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</si>
  <si>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</si>
  <si>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</si>
  <si>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</si>
  <si>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</si>
  <si>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</si>
  <si>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</si>
  <si>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</si>
  <si>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</si>
  <si>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</si>
  <si>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</si>
  <si>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</si>
  <si>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</si>
  <si>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</si>
  <si>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</si>
  <si>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</si>
  <si>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</si>
  <si>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</si>
  <si>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</si>
  <si>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</si>
  <si>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</si>
  <si>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</si>
  <si>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</si>
  <si>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</si>
  <si>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</si>
  <si>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</si>
  <si>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</si>
  <si>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</si>
  <si>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</si>
  <si>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</si>
  <si>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</si>
  <si>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</si>
  <si>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</si>
  <si>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</si>
  <si>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</si>
  <si>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</si>
  <si>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</si>
  <si>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</si>
  <si>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</si>
  <si>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</si>
  <si>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</si>
  <si>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</si>
  <si>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</si>
  <si>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</si>
  <si>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</si>
  <si>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</si>
  <si>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</si>
  <si>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</si>
  <si>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</si>
  <si>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</si>
  <si>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</si>
  <si>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</si>
  <si>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</si>
  <si>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</si>
  <si>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</si>
  <si>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</si>
  <si>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</si>
  <si>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</si>
  <si>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</si>
  <si>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</si>
  <si>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</si>
  <si>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</si>
  <si>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</si>
  <si>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</si>
  <si>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</si>
  <si>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</si>
  <si>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</si>
  <si>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</si>
  <si>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</si>
  <si>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</si>
  <si>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</si>
  <si>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</si>
  <si>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</si>
  <si>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</si>
  <si>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</si>
  <si>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</si>
  <si>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</si>
  <si>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</si>
  <si>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</si>
  <si>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</si>
  <si>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</si>
  <si>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</si>
  <si>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</si>
  <si>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</si>
  <si>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</si>
  <si>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</si>
  <si>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</si>
  <si>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</si>
  <si>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</si>
  <si>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</si>
  <si>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</si>
  <si>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</si>
  <si>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</si>
  <si>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</si>
  <si>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</si>
  <si>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</si>
  <si>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</si>
  <si>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</si>
  <si>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</si>
  <si>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</si>
  <si>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</si>
  <si>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</si>
  <si>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</si>
  <si>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</si>
  <si>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</si>
  <si>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</si>
  <si>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</si>
  <si>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</si>
  <si>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</si>
  <si>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</si>
  <si>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</si>
  <si>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</si>
  <si>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</si>
  <si>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</si>
  <si>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</si>
  <si>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</si>
  <si>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</si>
  <si>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</si>
  <si>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</si>
  <si>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</si>
  <si>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</si>
  <si>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</si>
  <si>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</si>
  <si>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</si>
  <si>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</si>
  <si>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</si>
  <si>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</si>
  <si>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</si>
  <si>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</si>
  <si>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</si>
  <si>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</si>
  <si>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</si>
  <si>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</si>
  <si>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</si>
  <si>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</si>
  <si>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</si>
  <si>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</si>
  <si>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</si>
  <si>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</si>
  <si>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</si>
  <si>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</si>
  <si>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</si>
  <si>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</si>
  <si>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</si>
  <si>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</si>
  <si>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</si>
  <si>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</si>
  <si>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</si>
  <si>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</si>
  <si>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</si>
  <si>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</si>
  <si>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</si>
  <si>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</si>
  <si>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</si>
  <si>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</si>
  <si>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</si>
  <si>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</si>
  <si>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</si>
  <si>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</si>
  <si>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</si>
  <si>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</si>
  <si>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</si>
  <si>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</si>
  <si>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</si>
  <si>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</si>
  <si>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</si>
  <si>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</si>
  <si>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</si>
  <si>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</si>
  <si>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</si>
  <si>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</si>
  <si>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</si>
  <si>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</si>
  <si>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</si>
  <si>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</si>
  <si>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</si>
  <si>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</si>
  <si>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</si>
  <si>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</si>
  <si>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</si>
  <si>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</si>
  <si>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</si>
  <si>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</si>
  <si>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</si>
  <si>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</si>
  <si>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</si>
  <si>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</si>
  <si>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</si>
  <si>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</si>
  <si>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</si>
  <si>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</si>
  <si>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</si>
  <si>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</si>
  <si>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</si>
  <si>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</si>
  <si>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</si>
  <si>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</si>
  <si>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</si>
  <si>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</si>
  <si>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</si>
  <si>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</si>
  <si>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</si>
  <si>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</si>
  <si>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</si>
  <si>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</si>
  <si>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</si>
  <si>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</si>
  <si>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</si>
  <si>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</si>
  <si>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</si>
  <si>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</si>
  <si>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</si>
  <si>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</si>
  <si>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</si>
  <si>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</si>
  <si>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</si>
  <si>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</si>
  <si>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</si>
  <si>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</si>
  <si>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</si>
  <si>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</si>
  <si>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</si>
  <si>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</si>
  <si>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</si>
  <si>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</si>
  <si>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</si>
  <si>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</si>
  <si>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</si>
  <si>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</si>
  <si>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</si>
  <si>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</si>
  <si>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</si>
  <si>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</si>
  <si>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</si>
  <si>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</si>
  <si>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</si>
  <si>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</si>
  <si>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</si>
  <si>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</si>
  <si>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</si>
  <si>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</si>
  <si>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</si>
  <si>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</si>
  <si>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</si>
  <si>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</si>
  <si>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</si>
  <si>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</si>
  <si>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</si>
  <si>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</si>
  <si>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</si>
  <si>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</si>
  <si>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</si>
  <si>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</si>
  <si>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</si>
  <si>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</si>
  <si>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</si>
  <si>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</si>
  <si>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</si>
  <si>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</si>
  <si>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</si>
  <si>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</si>
  <si>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</si>
  <si>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</si>
  <si>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</si>
  <si>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</si>
  <si>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</si>
  <si>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</si>
  <si>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</si>
  <si>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</si>
  <si>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</si>
  <si>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</si>
  <si>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</si>
  <si>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</si>
  <si>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</si>
  <si>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</si>
  <si>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</si>
  <si>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</si>
  <si>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</si>
  <si>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</si>
  <si>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</si>
  <si>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</si>
  <si>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</si>
  <si>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</si>
  <si>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</si>
  <si>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</si>
  <si>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</si>
  <si>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</si>
  <si>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</si>
  <si>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</si>
  <si>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</si>
  <si>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</si>
  <si>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</si>
  <si>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</si>
  <si>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</si>
  <si>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</si>
  <si>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</si>
  <si>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</si>
  <si>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</si>
  <si>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</si>
  <si>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</si>
  <si>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</si>
  <si>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</si>
  <si>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</si>
  <si>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</si>
  <si>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</si>
  <si>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</si>
  <si>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</si>
  <si>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</si>
  <si>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</si>
  <si>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</si>
  <si>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</si>
  <si>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</si>
  <si>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</si>
  <si>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</si>
  <si>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</si>
  <si>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</si>
  <si>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</si>
  <si>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</si>
  <si>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</si>
  <si>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</si>
  <si>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</si>
  <si>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</si>
  <si>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</si>
  <si>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</si>
  <si>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</si>
  <si>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</si>
  <si>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</si>
  <si>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</si>
  <si>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</si>
  <si>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</si>
  <si>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</si>
  <si>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</si>
  <si>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</si>
  <si>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</si>
  <si>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</si>
  <si>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</si>
  <si>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</si>
  <si>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</si>
  <si>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</si>
  <si>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</si>
  <si>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</si>
  <si>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</si>
  <si>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</si>
  <si>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</si>
  <si>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</si>
  <si>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</si>
  <si>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</si>
  <si>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</si>
  <si>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</si>
  <si>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</si>
  <si>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</si>
  <si>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</si>
  <si>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</si>
  <si>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</si>
  <si>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</si>
  <si>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</si>
  <si>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</si>
  <si>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</si>
  <si>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</si>
  <si>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</si>
  <si>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</si>
  <si>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</si>
  <si>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</si>
  <si>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</si>
  <si>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</si>
  <si>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</si>
  <si>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</si>
  <si>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</si>
  <si>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</si>
  <si>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</si>
  <si>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</si>
  <si>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</si>
  <si>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</si>
  <si>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</si>
  <si>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</si>
  <si>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</si>
  <si>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</si>
  <si>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</si>
  <si>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</si>
  <si>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</si>
  <si>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</si>
  <si>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</si>
  <si>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</si>
  <si>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</si>
  <si>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</si>
  <si>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</si>
  <si>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</si>
  <si>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</si>
  <si>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</si>
  <si>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</si>
  <si>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</si>
  <si>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</si>
  <si>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</si>
  <si>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</si>
  <si>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</si>
  <si>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</si>
  <si>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</si>
  <si>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</si>
  <si>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</si>
  <si>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</si>
  <si>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</si>
  <si>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</si>
  <si>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</si>
  <si>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</si>
  <si>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</si>
  <si>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</si>
  <si>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</si>
  <si>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</si>
  <si>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</si>
  <si>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</si>
  <si>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</si>
  <si>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</si>
  <si>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</si>
  <si>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</si>
  <si>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</si>
  <si>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</si>
  <si>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</si>
  <si>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</si>
  <si>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</si>
  <si>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</si>
  <si>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</si>
  <si>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</si>
  <si>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</si>
  <si>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</si>
  <si>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</si>
  <si>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</si>
  <si>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</si>
  <si>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</si>
  <si>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</si>
  <si>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</si>
  <si>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</si>
  <si>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</si>
  <si>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</si>
  <si>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</si>
  <si>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</si>
  <si>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</si>
  <si>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</si>
  <si>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</si>
  <si>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</si>
  <si>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</si>
  <si>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</si>
  <si>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</si>
  <si>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</si>
  <si>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</si>
  <si>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</si>
  <si>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</si>
  <si>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</si>
  <si>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</si>
  <si>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</si>
  <si>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</si>
  <si>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</si>
  <si>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</si>
  <si>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</si>
  <si>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</si>
  <si>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</si>
  <si>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</si>
  <si>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</si>
  <si>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</si>
  <si>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</si>
  <si>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</si>
  <si>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</si>
  <si>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</si>
  <si>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</si>
  <si>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</si>
  <si>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</si>
  <si>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</si>
  <si>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</si>
  <si>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</si>
  <si>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</si>
  <si>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</si>
  <si>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</si>
  <si>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</si>
  <si>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</si>
  <si>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</si>
  <si>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</si>
  <si>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</si>
  <si>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</si>
  <si>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</si>
  <si>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</si>
  <si>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</si>
  <si>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</si>
  <si>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</si>
  <si>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</si>
  <si>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</si>
  <si>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</si>
  <si>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</si>
  <si>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</si>
  <si>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</si>
  <si>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</si>
  <si>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</si>
  <si>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</si>
  <si>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</si>
  <si>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</si>
  <si>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</si>
  <si>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</si>
  <si>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</si>
  <si>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</si>
  <si>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</si>
  <si>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</si>
  <si>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</si>
  <si>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</si>
  <si>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</si>
  <si>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</si>
  <si>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</si>
  <si>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</si>
  <si>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</si>
  <si>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</si>
  <si>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</si>
  <si>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</si>
  <si>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</si>
  <si>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</si>
  <si>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</si>
  <si>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</si>
  <si>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</si>
  <si>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</si>
  <si>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</si>
  <si>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</si>
  <si>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</si>
  <si>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</si>
  <si>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</si>
  <si>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</si>
  <si>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</si>
  <si>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</si>
  <si>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</si>
  <si>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</si>
  <si>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</si>
  <si>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</si>
  <si>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</si>
  <si>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</si>
  <si>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</si>
  <si>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</si>
  <si>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</si>
  <si>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</si>
  <si>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</si>
  <si>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</si>
  <si>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</si>
  <si>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</si>
  <si>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</si>
  <si>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</si>
  <si>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</si>
  <si>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</si>
  <si>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</si>
  <si>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</si>
  <si>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</si>
  <si>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</si>
  <si>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</si>
  <si>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</si>
  <si>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</si>
  <si>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</si>
  <si>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</si>
  <si>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</si>
  <si>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</si>
  <si>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</si>
  <si>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</si>
  <si>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</si>
  <si>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</si>
  <si>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</si>
  <si>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</si>
  <si>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</si>
  <si>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</si>
  <si>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</si>
  <si>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</si>
  <si>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</si>
  <si>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</si>
  <si>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</si>
  <si>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</si>
  <si>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</si>
  <si>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</si>
  <si>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</si>
  <si>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</si>
  <si>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</si>
  <si>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</si>
  <si>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</si>
  <si>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</si>
  <si>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</si>
  <si>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</si>
  <si>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</si>
  <si>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</si>
  <si>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</si>
  <si>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</si>
  <si>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</si>
  <si>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</si>
  <si>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</si>
  <si>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</si>
  <si>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</si>
  <si>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</si>
  <si>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</si>
  <si>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</si>
  <si>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</si>
  <si>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</si>
  <si>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</si>
  <si>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</si>
  <si>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</si>
  <si>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</si>
  <si>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</si>
  <si>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</si>
  <si>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</si>
  <si>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</si>
  <si>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</si>
  <si>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</si>
  <si>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</si>
  <si>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</si>
  <si>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</si>
  <si>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</si>
  <si>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</si>
  <si>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</si>
  <si>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</si>
  <si>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</si>
  <si>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</si>
  <si>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</si>
  <si>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</si>
  <si>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</si>
  <si>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</si>
  <si>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</si>
  <si>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</si>
  <si>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</si>
  <si>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</si>
  <si>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</si>
  <si>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</si>
  <si>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</si>
  <si>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</si>
  <si>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</si>
  <si>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</si>
  <si>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</si>
  <si>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</si>
  <si>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</si>
  <si>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</si>
  <si>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</si>
  <si>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</si>
  <si>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</si>
  <si>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</si>
  <si>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</si>
  <si>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</si>
  <si>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</si>
  <si>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</si>
  <si>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</si>
  <si>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</si>
  <si>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</si>
  <si>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</si>
  <si>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</si>
  <si>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</si>
  <si>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</si>
  <si>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</si>
  <si>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</si>
  <si>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</si>
  <si>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</si>
  <si>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</si>
  <si>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</si>
  <si>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</si>
  <si>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</si>
  <si>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</si>
  <si>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</si>
  <si>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</si>
  <si>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</si>
  <si>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</si>
  <si>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</si>
  <si>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</si>
  <si>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</si>
  <si>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</si>
  <si>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</si>
  <si>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</si>
  <si>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</si>
  <si>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</si>
  <si>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</si>
  <si>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</si>
  <si>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</si>
  <si>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</si>
  <si>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</si>
  <si>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</si>
  <si>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</si>
  <si>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</si>
  <si>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</si>
  <si>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</si>
  <si>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</si>
  <si>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</si>
  <si>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</si>
  <si>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</si>
  <si>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</si>
  <si>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</si>
  <si>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</si>
  <si>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</si>
  <si>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</si>
  <si>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</si>
  <si>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</si>
  <si>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</si>
  <si>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</si>
  <si>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</si>
  <si>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</si>
  <si>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</si>
  <si>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</si>
  <si>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</si>
  <si>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</si>
  <si>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</si>
  <si>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</si>
  <si>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</si>
  <si>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</si>
  <si>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</si>
  <si>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</si>
  <si>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</si>
  <si>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</si>
  <si>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</si>
  <si>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</si>
  <si>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</si>
  <si>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</si>
  <si>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</si>
  <si>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</si>
  <si>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</si>
  <si>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</si>
  <si>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</si>
  <si>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</si>
  <si>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</si>
  <si>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</si>
  <si>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</si>
  <si>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</si>
  <si>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</si>
  <si>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</si>
  <si>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</si>
  <si>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</si>
  <si>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</si>
  <si>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</si>
  <si>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</si>
  <si>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</si>
  <si>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</si>
  <si>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</si>
  <si>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</si>
  <si>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</si>
  <si>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</si>
  <si>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</si>
  <si>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</si>
  <si>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</si>
  <si>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</si>
  <si>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</si>
  <si>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</si>
  <si>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</si>
  <si>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</si>
  <si>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</si>
  <si>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</si>
  <si>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</si>
  <si>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</si>
  <si>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</si>
  <si>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</si>
  <si>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</si>
  <si>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</si>
  <si>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</si>
  <si>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</si>
  <si>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</si>
  <si>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</si>
  <si>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</si>
  <si>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</si>
  <si>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</si>
  <si>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</si>
  <si>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</si>
  <si>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</si>
  <si>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</si>
  <si>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</si>
  <si>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</si>
  <si>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</si>
  <si>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</si>
  <si>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</si>
  <si>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</si>
  <si>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</si>
  <si>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</si>
  <si>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</si>
  <si>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</si>
  <si>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</si>
  <si>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</si>
  <si>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</si>
  <si>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</si>
  <si>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</si>
  <si>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</si>
  <si>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</si>
  <si>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</si>
  <si>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</si>
  <si>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</si>
  <si>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</si>
  <si>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</si>
  <si>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</si>
  <si>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</si>
  <si>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</si>
  <si>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</si>
  <si>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</si>
  <si>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</si>
  <si>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</si>
  <si>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</si>
  <si>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</si>
  <si>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</si>
  <si>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</si>
  <si>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</si>
  <si>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</si>
  <si>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</si>
  <si>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</si>
  <si>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</si>
  <si>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</si>
  <si>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</si>
  <si>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</si>
  <si>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</si>
  <si>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</si>
  <si>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</si>
  <si>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</si>
  <si>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</si>
  <si>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</si>
  <si>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</si>
  <si>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</si>
  <si>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</si>
  <si>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</si>
  <si>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</si>
  <si>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</si>
  <si>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</si>
  <si>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</si>
  <si>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</si>
  <si>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</si>
  <si>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</si>
  <si>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</si>
  <si>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</si>
  <si>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</si>
  <si>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</si>
  <si>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</si>
  <si>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</si>
  <si>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</si>
  <si>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</si>
  <si>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</si>
  <si>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</si>
  <si>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</si>
  <si>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</si>
  <si>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</si>
  <si>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</si>
  <si>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</si>
  <si>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</si>
  <si>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</si>
  <si>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</si>
  <si>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</si>
  <si>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</si>
  <si>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</si>
  <si>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</si>
  <si>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</si>
  <si>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</si>
  <si>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</si>
  <si>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</si>
  <si>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</si>
  <si>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</si>
  <si>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</si>
  <si>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</si>
  <si>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</si>
  <si>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</si>
  <si>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</si>
  <si>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</si>
  <si>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</si>
  <si>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</si>
  <si>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</si>
  <si>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</si>
  <si>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</si>
  <si>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</si>
  <si>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</si>
  <si>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</si>
  <si>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</si>
  <si>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</si>
  <si>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</si>
  <si>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</si>
  <si>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</si>
  <si>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</si>
  <si>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</si>
  <si>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</si>
  <si>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</si>
  <si>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</si>
  <si>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</si>
  <si>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</si>
  <si>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</si>
  <si>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</si>
  <si>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</si>
  <si>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</si>
  <si>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</si>
  <si>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</si>
  <si>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</si>
  <si>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</si>
  <si>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</si>
  <si>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</si>
  <si>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</si>
  <si>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</si>
  <si>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</si>
  <si>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</si>
  <si>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</si>
  <si>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</si>
  <si>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</si>
  <si>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</si>
  <si>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</si>
  <si>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</si>
  <si>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</si>
  <si>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</si>
  <si>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</si>
  <si>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</si>
  <si>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</si>
  <si>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</si>
  <si>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</si>
  <si>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</si>
  <si>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</si>
  <si>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</si>
  <si>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</si>
  <si>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</si>
  <si>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</si>
  <si>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</si>
  <si>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</si>
  <si>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</si>
  <si>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</si>
  <si>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</si>
  <si>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</si>
  <si>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</si>
  <si>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</si>
  <si>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</si>
  <si>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</si>
  <si>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</si>
  <si>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</si>
  <si>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</si>
  <si>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</si>
  <si>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</si>
  <si>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</si>
  <si>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</si>
  <si>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</si>
  <si>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</si>
  <si>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</si>
  <si>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</si>
  <si>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</si>
  <si>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</si>
  <si>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</si>
  <si>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</si>
  <si>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</si>
  <si>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</si>
  <si>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</si>
  <si>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</si>
  <si>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</si>
  <si>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</si>
  <si>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</si>
  <si>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</si>
  <si>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</si>
  <si>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</si>
  <si>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</si>
  <si>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</si>
  <si>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</si>
  <si>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</si>
  <si>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</si>
  <si>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</si>
  <si>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</si>
  <si>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</si>
  <si>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</si>
  <si>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</si>
  <si>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</si>
  <si>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</si>
  <si>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</si>
  <si>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</si>
  <si>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</si>
  <si>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</si>
  <si>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</si>
  <si>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</si>
  <si>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</si>
  <si>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</si>
  <si>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</si>
  <si>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</si>
  <si>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</si>
  <si>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</si>
  <si>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</si>
  <si>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</si>
  <si>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</si>
  <si>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</si>
  <si>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</si>
  <si>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</si>
  <si>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</si>
  <si>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</si>
  <si>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</si>
  <si>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</si>
  <si>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</si>
  <si>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</si>
  <si>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</si>
  <si>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</si>
  <si>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</si>
  <si>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</si>
  <si>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</si>
  <si>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</si>
  <si>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</si>
  <si>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</si>
  <si>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</si>
  <si>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</si>
  <si>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</si>
  <si>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</si>
  <si>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</si>
  <si>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</si>
  <si>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</si>
  <si>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</si>
  <si>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</si>
  <si>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</si>
  <si>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</si>
  <si>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</si>
  <si>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</si>
  <si>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</si>
  <si>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</si>
  <si>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</si>
  <si>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</si>
  <si>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</si>
  <si>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</si>
  <si>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</si>
  <si>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</si>
  <si>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</si>
  <si>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</si>
  <si>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</si>
  <si>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</si>
  <si>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</si>
  <si>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</si>
  <si>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</si>
  <si>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</si>
  <si>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</si>
  <si>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</si>
  <si>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</si>
  <si>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</si>
  <si>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</si>
  <si>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</si>
  <si>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</si>
  <si>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</si>
  <si>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</si>
  <si>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</si>
  <si>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</si>
  <si>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</si>
  <si>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</si>
  <si>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</si>
  <si>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</si>
  <si>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</si>
  <si>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</si>
  <si>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</si>
  <si>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</si>
  <si>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</si>
  <si>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</si>
  <si>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</si>
  <si>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</si>
  <si>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</si>
  <si>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</si>
  <si>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</si>
  <si>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</si>
  <si>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</si>
  <si>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</si>
  <si>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</si>
  <si>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</si>
  <si>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</si>
  <si>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</si>
  <si>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</si>
  <si>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</si>
  <si>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</si>
  <si>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</si>
  <si>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</si>
  <si>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</si>
  <si>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</si>
  <si>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</si>
  <si>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</si>
  <si>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</si>
  <si>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</si>
  <si>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</si>
  <si>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</si>
  <si>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</si>
  <si>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</si>
  <si>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</si>
  <si>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</si>
  <si>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</si>
  <si>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</si>
  <si>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</si>
  <si>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</si>
  <si>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</si>
  <si>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</si>
  <si>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</si>
  <si>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</si>
  <si>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</si>
  <si>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</si>
  <si>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</si>
  <si>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</si>
  <si>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</si>
  <si>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</si>
  <si>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</si>
  <si>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</si>
  <si>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</si>
  <si>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</si>
  <si>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</si>
  <si>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</si>
  <si>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</si>
  <si>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</si>
  <si>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</si>
  <si>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</si>
  <si>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</si>
  <si>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</si>
  <si>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</si>
  <si>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</si>
  <si>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</si>
  <si>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</si>
  <si>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</si>
  <si>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</si>
  <si>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</si>
  <si>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</si>
  <si>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</si>
  <si>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</si>
  <si>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</si>
  <si>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</si>
  <si>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</si>
  <si>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</si>
  <si>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</si>
  <si>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</si>
  <si>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</si>
  <si>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</si>
  <si>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</si>
  <si>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</si>
  <si>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</si>
  <si>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</si>
  <si>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</si>
  <si>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</si>
  <si>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</si>
  <si>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</si>
  <si>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</si>
  <si>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</si>
  <si>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</si>
  <si>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</si>
  <si>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</si>
  <si>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</si>
  <si>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</si>
  <si>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</si>
  <si>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</si>
  <si>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</si>
  <si>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</si>
  <si>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</si>
  <si>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</si>
  <si>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</si>
  <si>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</si>
  <si>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</si>
  <si>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</si>
  <si>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</si>
  <si>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</si>
  <si>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</si>
  <si>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</si>
  <si>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</si>
  <si>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</si>
  <si>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</si>
  <si>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</si>
  <si>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</si>
  <si>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</si>
  <si>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</si>
  <si>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</si>
  <si>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</si>
  <si>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</si>
  <si>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</si>
  <si>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</si>
  <si>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</si>
  <si>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</si>
  <si>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</si>
  <si>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</si>
  <si>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</si>
  <si>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</si>
  <si>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</si>
  <si>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</si>
  <si>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</si>
  <si>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</si>
  <si>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</si>
  <si>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</si>
  <si>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</si>
  <si>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</si>
  <si>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</si>
  <si>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</si>
  <si>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</si>
  <si>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</si>
  <si>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</si>
  <si>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</si>
  <si>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</si>
  <si>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</si>
  <si>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</si>
  <si>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</si>
  <si>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</si>
  <si>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</si>
  <si>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</si>
  <si>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</si>
  <si>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</si>
  <si>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</si>
  <si>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</si>
  <si>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</si>
  <si>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</si>
  <si>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</si>
  <si>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</si>
  <si>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</si>
  <si>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</si>
  <si>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</si>
  <si>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</si>
  <si>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</si>
  <si>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</si>
  <si>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</si>
  <si>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</si>
  <si>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</si>
  <si>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</si>
  <si>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</si>
  <si>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</si>
  <si>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</si>
  <si>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</si>
  <si>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</si>
  <si>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</si>
  <si>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</si>
  <si>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</si>
  <si>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</si>
  <si>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</si>
  <si>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</si>
  <si>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</si>
  <si>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</si>
  <si>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</si>
  <si>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</si>
  <si>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</si>
  <si>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</si>
  <si>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</si>
  <si>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</si>
  <si>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</si>
  <si>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</si>
  <si>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</si>
  <si>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</si>
  <si>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</si>
  <si>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</si>
  <si>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</si>
  <si>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</si>
  <si>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</si>
  <si>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</si>
  <si>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</si>
  <si>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</si>
  <si>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</si>
  <si>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</si>
  <si>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</si>
  <si>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</si>
  <si>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</si>
  <si>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</si>
  <si>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</si>
  <si>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</si>
  <si>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</si>
  <si>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</si>
  <si>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</si>
  <si>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</si>
  <si>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</si>
  <si>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</si>
  <si>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</si>
  <si>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</si>
  <si>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</si>
  <si>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</si>
  <si>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</si>
  <si>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</si>
  <si>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</si>
  <si>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</si>
  <si>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</si>
  <si>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</si>
  <si>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</si>
  <si>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</si>
  <si>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</si>
  <si>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</si>
  <si>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</si>
  <si>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</si>
  <si>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</si>
  <si>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</si>
  <si>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</si>
  <si>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</si>
  <si>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</si>
  <si>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</si>
  <si>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</si>
  <si>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</si>
  <si>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</si>
  <si>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</si>
  <si>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</si>
  <si>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</si>
  <si>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</si>
  <si>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</si>
  <si>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</si>
  <si>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</si>
  <si>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</si>
  <si>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</si>
  <si>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</si>
  <si>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</si>
  <si>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</si>
  <si>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</si>
  <si>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</si>
  <si>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</si>
  <si>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</si>
  <si>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</si>
  <si>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</si>
  <si>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</si>
  <si>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</si>
  <si>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</si>
  <si>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</si>
  <si>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</si>
  <si>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</si>
  <si>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</si>
  <si>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</si>
  <si>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</si>
  <si>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</si>
  <si>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</si>
  <si>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</si>
  <si>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</si>
  <si>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</si>
  <si>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</si>
  <si>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</si>
  <si>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</si>
  <si>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</si>
  <si>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</si>
  <si>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</si>
  <si>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</si>
  <si>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</si>
  <si>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</si>
  <si>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</si>
  <si>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</si>
  <si>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</si>
  <si>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</si>
  <si>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</si>
  <si>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</si>
  <si>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</si>
  <si>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</si>
  <si>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</si>
  <si>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</si>
  <si>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</si>
  <si>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</si>
  <si>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</si>
  <si>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</si>
  <si>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</si>
  <si>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</si>
  <si>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</si>
  <si>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</si>
  <si>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</si>
  <si>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</si>
  <si>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</si>
  <si>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</si>
  <si>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</si>
  <si>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</si>
  <si>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</si>
  <si>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</si>
  <si>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</si>
  <si>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</si>
  <si>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</si>
  <si>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</si>
  <si>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</si>
  <si>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</si>
  <si>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</si>
  <si>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</si>
  <si>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</si>
  <si>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</si>
  <si>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</si>
  <si>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</si>
  <si>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</si>
  <si>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</si>
  <si>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</si>
  <si>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</si>
  <si>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</si>
  <si>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</si>
  <si>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</si>
  <si>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</si>
  <si>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</si>
  <si>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</si>
  <si>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</si>
  <si>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</si>
  <si>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</si>
  <si>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</si>
  <si>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</si>
  <si>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</si>
  <si>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</si>
  <si>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</si>
  <si>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</si>
  <si>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</si>
  <si>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</si>
  <si>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</si>
  <si>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</si>
  <si>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</si>
  <si>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</si>
  <si>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</si>
  <si>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</si>
  <si>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</si>
  <si>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</si>
  <si>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</si>
  <si>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</si>
  <si>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</si>
  <si>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</si>
  <si>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</si>
  <si>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</si>
  <si>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</si>
  <si>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</si>
  <si>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</si>
  <si>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</si>
  <si>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</si>
  <si>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</si>
  <si>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</si>
  <si>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</si>
  <si>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</si>
  <si>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</si>
  <si>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</si>
  <si>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</si>
  <si>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</si>
  <si>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</si>
  <si>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</si>
  <si>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</si>
  <si>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</si>
  <si>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</si>
  <si>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</si>
  <si>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</si>
  <si>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</si>
  <si>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</si>
  <si>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</si>
  <si>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</si>
  <si>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</si>
  <si>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</si>
  <si>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</si>
  <si>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</si>
  <si>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</si>
  <si>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</si>
  <si>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</si>
  <si>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</si>
  <si>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</si>
  <si>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</si>
  <si>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</si>
  <si>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</si>
  <si>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</si>
  <si>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</si>
  <si>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</si>
  <si>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</si>
  <si>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</si>
  <si>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</si>
  <si>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</si>
  <si>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</si>
  <si>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</si>
  <si>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</si>
  <si>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</si>
  <si>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</si>
  <si>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</si>
  <si>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</si>
  <si>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</si>
  <si>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</si>
  <si>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</si>
  <si>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</si>
  <si>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</si>
  <si>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</si>
  <si>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</si>
  <si>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</si>
  <si>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</si>
  <si>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</si>
  <si>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</si>
  <si>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</si>
  <si>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</si>
  <si>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</si>
  <si>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</si>
  <si>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</si>
  <si>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</si>
  <si>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</si>
  <si>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</si>
  <si>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</si>
  <si>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</si>
  <si>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</si>
  <si>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</si>
  <si>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</si>
  <si>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</si>
  <si>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</si>
  <si>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</si>
  <si>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</si>
  <si>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</si>
  <si>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</si>
  <si>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</si>
  <si>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</si>
  <si>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</si>
  <si>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</si>
  <si>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</si>
  <si>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</si>
  <si>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</si>
  <si>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</si>
  <si>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</si>
  <si>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</si>
  <si>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</si>
  <si>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</si>
  <si>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</si>
  <si>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</si>
  <si>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</si>
  <si>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</si>
  <si>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</si>
  <si>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</si>
  <si>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</si>
  <si>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</si>
  <si>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</si>
  <si>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</si>
  <si>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</si>
  <si>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</si>
  <si>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</si>
  <si>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</si>
  <si>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</si>
  <si>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</si>
  <si>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</si>
  <si>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</si>
  <si>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</si>
  <si>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</si>
  <si>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</si>
  <si>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</si>
  <si>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</si>
  <si>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</si>
  <si>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</si>
  <si>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</si>
  <si>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</si>
  <si>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</si>
  <si>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</si>
  <si>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</si>
  <si>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</si>
  <si>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</si>
  <si>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</si>
  <si>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</si>
  <si>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</si>
  <si>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</si>
  <si>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</si>
  <si>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</si>
  <si>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</si>
  <si>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</si>
  <si>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</si>
  <si>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</si>
  <si>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</si>
  <si>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</si>
  <si>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</si>
  <si>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</si>
  <si>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</si>
  <si>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</si>
  <si>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</si>
  <si>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</si>
  <si>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</si>
  <si>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</si>
  <si>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</si>
  <si>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</si>
  <si>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</si>
  <si>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</si>
  <si>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</si>
  <si>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</si>
  <si>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</si>
  <si>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</si>
  <si>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</si>
  <si>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</si>
  <si>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</si>
  <si>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</si>
  <si>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</si>
  <si>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</si>
  <si>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</si>
  <si>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</si>
  <si>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</si>
  <si>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</si>
  <si>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</si>
  <si>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</si>
  <si>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</si>
  <si>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</si>
  <si>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</si>
  <si>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</si>
  <si>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</si>
  <si>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</si>
  <si>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</si>
  <si>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</si>
  <si>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</si>
  <si>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</si>
  <si>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</si>
  <si>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</si>
  <si>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</si>
  <si>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</si>
  <si>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</si>
  <si>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</si>
  <si>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</si>
  <si>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</si>
  <si>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</si>
  <si>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</si>
  <si>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</si>
  <si>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</si>
  <si>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</si>
  <si>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</si>
  <si>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</si>
  <si>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</si>
  <si>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</si>
  <si>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</si>
  <si>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</si>
  <si>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</si>
  <si>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</si>
  <si>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</si>
  <si>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</si>
  <si>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</si>
  <si>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</si>
  <si>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</si>
  <si>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</si>
  <si>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</si>
  <si>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</si>
  <si>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</si>
  <si>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</si>
  <si>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</si>
  <si>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</si>
  <si>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</si>
  <si>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</si>
  <si>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</si>
  <si>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</si>
  <si>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</si>
  <si>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</si>
  <si>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</si>
  <si>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</si>
  <si>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</si>
  <si>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</si>
  <si>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</si>
  <si>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</si>
  <si>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</si>
  <si>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</si>
  <si>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</si>
  <si>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</si>
  <si>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</si>
  <si>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</si>
  <si>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</si>
  <si>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</si>
  <si>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</si>
  <si>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</si>
  <si>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</si>
  <si>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</si>
  <si>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</si>
  <si>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</si>
  <si>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</si>
  <si>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</si>
  <si>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</si>
  <si>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</si>
  <si>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</si>
  <si>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</si>
  <si>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</si>
  <si>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</si>
  <si>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</si>
  <si>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</si>
  <si>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</si>
  <si>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</si>
  <si>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</si>
  <si>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</si>
  <si>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</si>
  <si>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</si>
  <si>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</si>
  <si>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</si>
  <si>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</si>
  <si>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</si>
  <si>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</si>
  <si>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</si>
  <si>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</si>
  <si>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</si>
  <si>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</si>
  <si>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</si>
  <si>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</si>
  <si>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</si>
  <si>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</si>
  <si>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</si>
  <si>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</si>
  <si>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</si>
  <si>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</si>
  <si>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</si>
  <si>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</si>
  <si>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</si>
  <si>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</si>
  <si>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</si>
  <si>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</si>
  <si>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</si>
  <si>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</si>
  <si>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</si>
  <si>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</si>
  <si>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</si>
  <si>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</si>
  <si>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</si>
  <si>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</si>
  <si>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</si>
  <si>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</si>
  <si>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</si>
  <si>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</si>
  <si>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</si>
  <si>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</si>
  <si>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</si>
  <si>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</si>
  <si>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</si>
  <si>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</si>
  <si>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</si>
  <si>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</si>
  <si>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</si>
  <si>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</si>
  <si>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</si>
  <si>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</si>
  <si>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</si>
  <si>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</si>
  <si>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</si>
  <si>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</si>
  <si>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</si>
  <si>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</si>
  <si>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</si>
  <si>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</si>
  <si>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</si>
  <si>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</si>
  <si>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</si>
  <si>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</si>
  <si>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</si>
  <si>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</si>
  <si>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</si>
  <si>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</si>
  <si>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</si>
  <si>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</si>
  <si>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</si>
  <si>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</si>
  <si>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</si>
  <si>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</si>
  <si>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</si>
  <si>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</si>
  <si>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</si>
  <si>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</si>
  <si>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</si>
  <si>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</si>
  <si>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</si>
  <si>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</si>
  <si>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</si>
  <si>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</si>
  <si>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</si>
  <si>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</si>
  <si>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</si>
  <si>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</si>
  <si>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</si>
  <si>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</si>
  <si>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</si>
  <si>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</si>
  <si>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</si>
  <si>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</si>
  <si>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</si>
  <si>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</si>
  <si>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</si>
  <si>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</si>
  <si>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</si>
  <si>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</si>
  <si>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</si>
  <si>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</si>
  <si>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</si>
  <si>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</si>
  <si>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</si>
  <si>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</si>
  <si>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</si>
  <si>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</si>
  <si>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</si>
  <si>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</si>
  <si>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</si>
  <si>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</si>
  <si>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</si>
  <si>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</si>
  <si>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</si>
  <si>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</si>
  <si>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</si>
  <si>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</si>
  <si>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</si>
  <si>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</si>
  <si>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</si>
  <si>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</si>
  <si>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</si>
  <si>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</si>
  <si>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</si>
  <si>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</si>
  <si>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</si>
  <si>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</si>
  <si>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</si>
  <si>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</si>
  <si>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</si>
  <si>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</si>
  <si>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</si>
  <si>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</si>
  <si>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</si>
  <si>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</si>
  <si>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</si>
  <si>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</si>
  <si>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</si>
  <si>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</si>
  <si>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</si>
  <si>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</si>
  <si>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</si>
  <si>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</si>
  <si>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</si>
  <si>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</si>
  <si>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</si>
  <si>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</si>
  <si>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</si>
  <si>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</si>
  <si>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</si>
  <si>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</si>
  <si>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</si>
  <si>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</si>
  <si>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</si>
  <si>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</si>
  <si>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</si>
  <si>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</si>
  <si>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</si>
  <si>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</si>
  <si>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</si>
  <si>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</si>
  <si>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</si>
  <si>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</si>
  <si>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</si>
  <si>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</si>
  <si>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</si>
  <si>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</si>
  <si>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</si>
  <si>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</si>
  <si>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</si>
  <si>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</si>
  <si>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</si>
  <si>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</si>
  <si>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</si>
  <si>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</si>
  <si>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</si>
  <si>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</si>
  <si>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</si>
  <si>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</si>
  <si>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</si>
  <si>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</si>
  <si>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</si>
  <si>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</si>
  <si>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</si>
  <si>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</si>
  <si>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</si>
  <si>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</si>
  <si>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</si>
  <si>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</si>
  <si>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</si>
  <si>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</si>
  <si>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</si>
  <si>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</si>
  <si>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</si>
  <si>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</si>
  <si>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</si>
  <si>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</si>
  <si>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</si>
  <si>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</si>
  <si>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</si>
  <si>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</si>
  <si>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</si>
  <si>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</si>
  <si>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</si>
  <si>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</si>
  <si>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</si>
  <si>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</si>
  <si>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</si>
  <si>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</si>
  <si>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</si>
  <si>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</si>
  <si>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</si>
  <si>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</si>
  <si>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</si>
  <si>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</si>
  <si>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</si>
  <si>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</si>
  <si>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</si>
  <si>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</si>
  <si>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</si>
  <si>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</si>
  <si>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</si>
  <si>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</si>
  <si>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</si>
  <si>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</si>
  <si>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</si>
  <si>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</si>
  <si>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</si>
  <si>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</si>
  <si>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</si>
  <si>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</si>
  <si>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</si>
  <si>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</si>
  <si>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</si>
  <si>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</si>
  <si>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</si>
  <si>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</si>
  <si>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</si>
  <si>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</si>
  <si>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</si>
  <si>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</si>
  <si>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</si>
  <si>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</si>
  <si>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</si>
  <si>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</si>
  <si>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</si>
  <si>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</si>
  <si>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</si>
  <si>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</si>
  <si>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</si>
  <si>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</si>
  <si>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</si>
  <si>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</si>
  <si>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</si>
  <si>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</si>
  <si>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</si>
  <si>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</si>
  <si>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</si>
  <si>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</si>
  <si>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</si>
  <si>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</si>
  <si>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</si>
  <si>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</si>
  <si>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</si>
  <si>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</si>
  <si>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</si>
  <si>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</si>
  <si>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</si>
  <si>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</si>
  <si>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</si>
  <si>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</si>
  <si>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</si>
  <si>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</si>
  <si>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</si>
  <si>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</si>
  <si>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</si>
  <si>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</si>
  <si>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</si>
  <si>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</si>
  <si>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</si>
  <si>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</si>
  <si>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</si>
  <si>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</si>
  <si>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</si>
  <si>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</si>
  <si>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</si>
  <si>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</si>
  <si>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</si>
  <si>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</si>
  <si>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</si>
  <si>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</si>
  <si>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</si>
  <si>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</si>
  <si>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</si>
  <si>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</si>
  <si>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</si>
  <si>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</si>
  <si>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</si>
  <si>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</si>
  <si>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</si>
  <si>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</si>
  <si>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</si>
  <si>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</si>
  <si>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</si>
  <si>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</si>
  <si>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</si>
  <si>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</si>
  <si>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</si>
  <si>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</si>
  <si>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</si>
  <si>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</si>
  <si>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</si>
  <si>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</si>
  <si>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</si>
  <si>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</si>
  <si>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</si>
  <si>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</si>
  <si>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</si>
  <si>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</si>
  <si>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</si>
  <si>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</si>
  <si>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</si>
  <si>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</si>
  <si>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</si>
  <si>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</si>
  <si>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</si>
  <si>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</si>
  <si>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</si>
  <si>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</si>
  <si>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</si>
  <si>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</si>
  <si>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</si>
  <si>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</si>
  <si>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</si>
  <si>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</si>
  <si>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</si>
  <si>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</si>
  <si>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</si>
  <si>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</si>
  <si>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</si>
  <si>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</si>
  <si>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</si>
  <si>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</si>
  <si>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</si>
  <si>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</si>
  <si>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</si>
  <si>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</si>
  <si>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</si>
  <si>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</si>
  <si>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</si>
  <si>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</si>
  <si>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</si>
  <si>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</si>
  <si>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</si>
  <si>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</si>
  <si>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</si>
  <si>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</si>
  <si>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</si>
  <si>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</si>
  <si>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</si>
  <si>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</si>
  <si>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</si>
  <si>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</si>
  <si>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</si>
  <si>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</si>
  <si>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</si>
  <si>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</si>
  <si>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</si>
  <si>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</si>
  <si>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</si>
  <si>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</si>
  <si>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</si>
  <si>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</si>
  <si>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</si>
  <si>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</si>
  <si>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</si>
  <si>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</si>
  <si>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</si>
  <si>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</si>
  <si>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</si>
  <si>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</si>
  <si>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</si>
  <si>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</si>
  <si>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</si>
  <si>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</si>
  <si>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</si>
  <si>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</si>
  <si>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</si>
  <si>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</si>
  <si>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</si>
  <si>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</si>
  <si>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</si>
  <si>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</si>
  <si>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</si>
  <si>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</si>
  <si>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</si>
  <si>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</si>
  <si>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</si>
  <si>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</si>
  <si>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</si>
  <si>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</si>
  <si>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</si>
  <si>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</si>
  <si>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</si>
  <si>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</si>
  <si>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</si>
  <si>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</si>
  <si>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</si>
  <si>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</si>
  <si>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</si>
  <si>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</si>
  <si>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</si>
  <si>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</si>
  <si>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</si>
  <si>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</si>
  <si>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</si>
  <si>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</si>
  <si>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</si>
  <si>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</si>
  <si>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</si>
  <si>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</si>
  <si>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</si>
  <si>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</si>
  <si>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</si>
  <si>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</si>
  <si>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</si>
  <si>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</si>
  <si>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</si>
  <si>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</si>
  <si>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</si>
  <si>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</si>
  <si>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</si>
  <si>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</si>
  <si>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</si>
  <si>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</si>
  <si>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</si>
  <si>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</si>
  <si>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</si>
  <si>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</si>
  <si>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</si>
  <si>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</si>
  <si>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</si>
  <si>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</si>
  <si>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</si>
  <si>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</si>
  <si>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</si>
  <si>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</si>
  <si>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</si>
  <si>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</si>
  <si>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</si>
  <si>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</si>
  <si>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</si>
  <si>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</si>
  <si>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</si>
  <si>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</si>
  <si>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</si>
  <si>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</si>
  <si>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</si>
  <si>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</si>
  <si>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</si>
  <si>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</si>
  <si>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</si>
  <si>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</si>
  <si>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</si>
  <si>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</si>
  <si>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</si>
  <si>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</si>
  <si>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</si>
  <si>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</si>
  <si>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</si>
  <si>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</si>
  <si>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</si>
  <si>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</si>
  <si>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</si>
  <si>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</si>
  <si>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</si>
  <si>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</si>
  <si>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</si>
  <si>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</si>
  <si>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</si>
  <si>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</si>
  <si>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</si>
  <si>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</si>
  <si>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</si>
  <si>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</si>
  <si>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</si>
  <si>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</si>
  <si>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</si>
  <si>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</si>
  <si>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</si>
  <si>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</si>
  <si>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</si>
  <si>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</si>
  <si>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</si>
  <si>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</si>
  <si>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</si>
  <si>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</si>
  <si>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</si>
  <si>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</si>
  <si>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</si>
  <si>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</si>
  <si>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</si>
  <si>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</si>
  <si>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</si>
  <si>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</si>
  <si>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</si>
  <si>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</si>
  <si>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</si>
  <si>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</si>
  <si>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</si>
  <si>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</si>
  <si>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</si>
  <si>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</si>
  <si>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</si>
  <si>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</si>
  <si>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</si>
  <si>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</si>
  <si>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</si>
  <si>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</si>
  <si>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</si>
  <si>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</si>
  <si>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</si>
  <si>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</si>
  <si>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</si>
  <si>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</si>
  <si>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</si>
  <si>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</si>
  <si>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</si>
  <si>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</si>
  <si>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</si>
  <si>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</si>
  <si>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</si>
  <si>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</si>
  <si>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</si>
  <si>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</si>
  <si>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</si>
  <si>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</si>
  <si>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</si>
  <si>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</si>
  <si>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</si>
  <si>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</si>
  <si>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</si>
  <si>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</si>
  <si>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</si>
  <si>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</si>
  <si>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</si>
  <si>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</si>
  <si>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</si>
  <si>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</si>
  <si>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</si>
  <si>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</si>
  <si>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</si>
  <si>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</si>
  <si>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</si>
  <si>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</si>
  <si>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</si>
  <si>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</si>
  <si>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</si>
  <si>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</si>
  <si>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</si>
  <si>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</si>
  <si>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</si>
  <si>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</si>
  <si>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</si>
  <si>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</si>
  <si>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</si>
  <si>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</si>
  <si>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</si>
  <si>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</si>
  <si>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</si>
  <si>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</si>
  <si>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</si>
  <si>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</si>
  <si>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</si>
  <si>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</si>
  <si>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</si>
  <si>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</si>
  <si>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</si>
  <si>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</si>
  <si>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</si>
  <si>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</si>
  <si>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</si>
  <si>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</si>
  <si>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</si>
  <si>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</si>
  <si>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</si>
  <si>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</si>
  <si>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</si>
  <si>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</si>
  <si>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</si>
  <si>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</si>
  <si>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</si>
  <si>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</si>
  <si>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</si>
  <si>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</si>
  <si>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</si>
  <si>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</si>
  <si>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</si>
  <si>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</si>
  <si>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</si>
  <si>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</si>
  <si>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</si>
  <si>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</si>
  <si>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</si>
  <si>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</si>
  <si>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</si>
  <si>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</si>
  <si>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</si>
  <si>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</si>
  <si>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</si>
  <si>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</si>
  <si>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</si>
  <si>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</si>
  <si>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</si>
  <si>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</si>
  <si>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</si>
  <si>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</si>
  <si>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</si>
  <si>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</si>
  <si>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</si>
  <si>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</si>
  <si>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</si>
  <si>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</si>
  <si>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</si>
  <si>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</si>
  <si>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</si>
  <si>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</si>
  <si>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</si>
  <si>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</si>
  <si>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</si>
  <si>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</si>
  <si>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</si>
  <si>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</si>
  <si>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</si>
  <si>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</si>
  <si>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</si>
  <si>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</si>
  <si>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</si>
  <si>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</si>
  <si>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</si>
  <si>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</si>
  <si>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</si>
  <si>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</si>
  <si>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</si>
  <si>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</si>
  <si>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</si>
  <si>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</si>
  <si>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</si>
  <si>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</si>
  <si>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</si>
  <si>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</si>
  <si>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</si>
  <si>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</si>
  <si>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</si>
  <si>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</si>
  <si>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</si>
  <si>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</si>
  <si>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</si>
  <si>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</si>
  <si>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</si>
  <si>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</si>
  <si>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</si>
  <si>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</si>
  <si>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</si>
  <si>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</si>
  <si>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</si>
  <si>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</si>
  <si>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</si>
  <si>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</si>
  <si>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</si>
  <si>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</si>
  <si>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</si>
  <si>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</si>
  <si>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</si>
  <si>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</si>
  <si>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</si>
  <si>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</si>
  <si>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</si>
  <si>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</si>
  <si>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</si>
  <si>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</si>
  <si>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</si>
  <si>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</si>
  <si>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</si>
  <si>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</si>
  <si>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</si>
  <si>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</si>
  <si>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</si>
  <si>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</si>
  <si>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</si>
  <si>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</si>
  <si>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</si>
  <si>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</si>
  <si>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</si>
  <si>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</si>
  <si>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</si>
  <si>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</si>
  <si>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</si>
  <si>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</si>
  <si>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</si>
  <si>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</si>
  <si>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</si>
  <si>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</si>
  <si>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</si>
  <si>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</si>
  <si>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</si>
  <si>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</si>
  <si>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</si>
  <si>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</si>
  <si>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</si>
  <si>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</si>
  <si>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</si>
  <si>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</si>
  <si>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</si>
  <si>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</si>
  <si>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</si>
  <si>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</si>
  <si>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</si>
  <si>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</si>
  <si>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</si>
  <si>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</si>
  <si>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</si>
  <si>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</si>
  <si>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</si>
  <si>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</si>
  <si>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</si>
  <si>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</si>
  <si>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</si>
  <si>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</si>
  <si>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</si>
  <si>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</si>
  <si>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</si>
  <si>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</si>
  <si>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</si>
  <si>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</si>
  <si>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</si>
  <si>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</si>
  <si>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</si>
  <si>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</si>
  <si>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</si>
  <si>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</si>
  <si>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</si>
  <si>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</si>
  <si>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</si>
  <si>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</si>
  <si>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</si>
  <si>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</si>
  <si>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</si>
  <si>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</si>
  <si>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</si>
  <si>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</si>
  <si>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</si>
  <si>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</si>
  <si>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</si>
  <si>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</si>
  <si>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</si>
  <si>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</si>
  <si>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</si>
  <si>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</si>
  <si>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</si>
  <si>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</si>
  <si>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</si>
  <si>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</si>
  <si>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</si>
  <si>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</si>
  <si>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</si>
  <si>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</si>
  <si>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</si>
  <si>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</si>
  <si>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</si>
  <si>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</si>
  <si>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</si>
  <si>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</si>
  <si>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</si>
  <si>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</si>
  <si>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</si>
  <si>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</si>
  <si>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</si>
  <si>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</si>
  <si>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</si>
  <si>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</si>
  <si>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</si>
  <si>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</si>
  <si>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</si>
  <si>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</si>
  <si>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</si>
  <si>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</si>
  <si>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</si>
  <si>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</si>
  <si>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</si>
  <si>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</si>
  <si>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</si>
  <si>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</si>
  <si>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</si>
  <si>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</si>
  <si>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</si>
  <si>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</si>
  <si>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</si>
  <si>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</si>
  <si>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</si>
  <si>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</si>
  <si>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</si>
  <si>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</si>
  <si>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</si>
  <si>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</si>
  <si>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</si>
  <si>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</si>
  <si>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</si>
  <si>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</si>
  <si>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</si>
  <si>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</si>
  <si>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</si>
  <si>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</si>
  <si>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</si>
  <si>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</si>
  <si>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</si>
  <si>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</si>
  <si>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</si>
  <si>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</si>
  <si>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</si>
  <si>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</si>
  <si>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</si>
  <si>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</si>
  <si>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</si>
  <si>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</si>
  <si>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</si>
  <si>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</si>
  <si>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</si>
  <si>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</si>
  <si>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</si>
  <si>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</si>
  <si>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</si>
  <si>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</si>
  <si>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</si>
  <si>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</si>
  <si>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</si>
  <si>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</si>
  <si>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</si>
  <si>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</si>
  <si>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</si>
  <si>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</si>
  <si>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</si>
  <si>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</si>
  <si>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</si>
  <si>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</si>
  <si>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</si>
  <si>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</si>
  <si>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</si>
  <si>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</si>
  <si>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</si>
  <si>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</si>
  <si>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</si>
  <si>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</si>
  <si>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</si>
  <si>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</si>
  <si>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</si>
  <si>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</si>
  <si>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</si>
  <si>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</si>
  <si>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</si>
  <si>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</si>
  <si>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</si>
  <si>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</si>
  <si>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</si>
  <si>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</si>
  <si>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</si>
  <si>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</si>
  <si>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</si>
  <si>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</si>
  <si>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</si>
  <si>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</si>
  <si>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</si>
  <si>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</si>
  <si>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</si>
  <si>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</si>
  <si>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</si>
  <si>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</si>
  <si>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</si>
  <si>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</si>
  <si>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</si>
  <si>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</si>
  <si>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</si>
  <si>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</si>
  <si>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</si>
  <si>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</si>
  <si>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</si>
  <si>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</si>
  <si>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</si>
  <si>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</si>
  <si>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</si>
  <si>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</si>
  <si>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</si>
  <si>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</si>
  <si>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</si>
  <si>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</si>
  <si>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</si>
  <si>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</si>
  <si>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</si>
  <si>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</si>
  <si>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</si>
  <si>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</si>
  <si>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</si>
  <si>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</si>
  <si>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</si>
  <si>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</si>
  <si>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</si>
  <si>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</si>
  <si>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</si>
  <si>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</si>
  <si>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</si>
  <si>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</si>
  <si>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</si>
  <si>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</si>
  <si>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</si>
  <si>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</si>
  <si>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</si>
  <si>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</si>
  <si>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</si>
  <si>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</si>
  <si>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</si>
  <si>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</si>
  <si>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</si>
  <si>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</si>
  <si>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</si>
  <si>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</si>
  <si>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</si>
  <si>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</si>
  <si>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</si>
  <si>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</si>
  <si>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</si>
  <si>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</si>
  <si>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</si>
  <si>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</si>
  <si>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</si>
  <si>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</si>
  <si>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</si>
  <si>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</si>
  <si>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</si>
  <si>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</si>
  <si>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</si>
  <si>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</si>
  <si>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</si>
  <si>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</si>
  <si>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</si>
  <si>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</si>
  <si>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</si>
  <si>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</si>
  <si>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</si>
  <si>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</si>
  <si>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</si>
  <si>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</si>
  <si>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</si>
  <si>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</si>
  <si>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</si>
  <si>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</si>
  <si>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</si>
  <si>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</si>
  <si>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</si>
  <si>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</si>
  <si>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</si>
  <si>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</si>
  <si>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</si>
  <si>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</si>
  <si>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</si>
  <si>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</si>
  <si>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</si>
  <si>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</si>
  <si>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</si>
  <si>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</si>
  <si>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</si>
  <si>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</si>
  <si>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</si>
  <si>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</si>
  <si>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</si>
  <si>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</si>
  <si>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</si>
  <si>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</si>
  <si>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</si>
  <si>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</si>
  <si>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</si>
  <si>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</si>
  <si>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</si>
  <si>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</si>
  <si>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</si>
  <si>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</si>
  <si>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</si>
  <si>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</si>
  <si>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</si>
  <si>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</si>
  <si>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</si>
  <si>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</si>
  <si>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</si>
  <si>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</si>
  <si>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</si>
  <si>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</si>
  <si>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</si>
  <si>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</si>
  <si>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</si>
  <si>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</si>
  <si>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</si>
  <si>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</si>
  <si>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</si>
  <si>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</si>
  <si>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</si>
  <si>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</si>
  <si>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</si>
  <si>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</si>
  <si>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</si>
  <si>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</si>
  <si>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</si>
  <si>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</si>
  <si>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</si>
  <si>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</si>
  <si>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</si>
  <si>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</si>
  <si>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</si>
  <si>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</si>
  <si>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</si>
  <si>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</si>
  <si>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</si>
  <si>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</si>
  <si>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</si>
  <si>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</si>
  <si>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</si>
  <si>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</si>
  <si>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</si>
  <si>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</si>
  <si>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</si>
  <si>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</si>
  <si>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</si>
  <si>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</si>
  <si>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</si>
  <si>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</si>
  <si>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</si>
  <si>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</si>
  <si>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</si>
  <si>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</si>
  <si>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</si>
  <si>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</si>
  <si>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</si>
  <si>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</si>
  <si>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</si>
  <si>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</si>
  <si>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</si>
  <si>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</si>
  <si>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</si>
  <si>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</si>
  <si>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</si>
  <si>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</si>
  <si>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</si>
  <si>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</si>
  <si>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</si>
  <si>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</si>
  <si>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</si>
  <si>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</si>
  <si>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</si>
  <si>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</si>
  <si>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</si>
  <si>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</si>
  <si>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</si>
  <si>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</si>
  <si>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</si>
  <si>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</si>
  <si>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</si>
  <si>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</si>
  <si>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</si>
  <si>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</si>
  <si>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</si>
  <si>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</si>
  <si>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</si>
  <si>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</si>
  <si>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</si>
  <si>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</si>
  <si>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</si>
  <si>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</si>
  <si>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</si>
  <si>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</si>
  <si>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</si>
  <si>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</si>
  <si>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</si>
  <si>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</si>
  <si>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</si>
  <si>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</si>
  <si>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</si>
  <si>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</si>
  <si>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</si>
  <si>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</si>
  <si>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</si>
  <si>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</si>
  <si>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</si>
  <si>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</si>
  <si>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</si>
  <si>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</si>
  <si>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</si>
  <si>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</si>
  <si>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</si>
  <si>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</si>
  <si>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</si>
  <si>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</si>
  <si>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</si>
  <si>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</si>
  <si>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</si>
  <si>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</si>
  <si>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</si>
  <si>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</si>
  <si>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</si>
  <si>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</si>
  <si>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</si>
  <si>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</si>
  <si>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</si>
  <si>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</si>
  <si>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</si>
  <si>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</si>
  <si>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</si>
  <si>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</si>
  <si>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</si>
  <si>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</si>
  <si>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</si>
  <si>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</si>
  <si>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</si>
  <si>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</si>
  <si>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</si>
  <si>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</si>
  <si>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</si>
  <si>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</si>
  <si>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</si>
  <si>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</si>
  <si>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</si>
  <si>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</si>
  <si>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</si>
  <si>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</si>
  <si>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</si>
  <si>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</si>
  <si>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</si>
  <si>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</si>
  <si>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</si>
  <si>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</si>
  <si>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</si>
  <si>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</si>
  <si>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</si>
  <si>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</si>
  <si>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</si>
  <si>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</si>
  <si>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</si>
  <si>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</si>
  <si>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</si>
  <si>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</si>
  <si>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</si>
  <si>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</si>
  <si>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</si>
  <si>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</si>
  <si>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</si>
  <si>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</si>
  <si>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</si>
  <si>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</si>
  <si>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</si>
  <si>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</si>
  <si>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</si>
  <si>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</si>
  <si>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</si>
  <si>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</si>
  <si>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</si>
  <si>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</si>
  <si>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</si>
  <si>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</si>
  <si>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</si>
  <si>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</si>
  <si>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</si>
  <si>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</si>
  <si>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</si>
  <si>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</si>
  <si>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</si>
  <si>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</si>
  <si>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</si>
  <si>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</si>
  <si>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</si>
  <si>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</si>
  <si>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</si>
  <si>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</si>
  <si>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</si>
  <si>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</si>
  <si>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</si>
  <si>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</si>
  <si>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</si>
  <si>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</si>
  <si>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</si>
  <si>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</si>
  <si>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</si>
  <si>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</si>
  <si>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</si>
  <si>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</si>
  <si>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</si>
  <si>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</si>
  <si>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</si>
  <si>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</si>
  <si>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</si>
  <si>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</si>
  <si>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</si>
  <si>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</si>
  <si>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</si>
  <si>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</si>
  <si>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</si>
  <si>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</si>
  <si>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</si>
  <si>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</si>
  <si>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</si>
  <si>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</si>
  <si>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</si>
  <si>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</si>
  <si>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</si>
  <si>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</si>
  <si>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</si>
  <si>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</si>
  <si>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</si>
  <si>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</si>
  <si>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</si>
  <si>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</si>
  <si>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</si>
  <si>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</si>
  <si>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</si>
  <si>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</si>
  <si>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</si>
  <si>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</si>
  <si>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</si>
  <si>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</si>
  <si>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</si>
  <si>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</si>
  <si>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</si>
  <si>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</si>
  <si>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</si>
  <si>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</si>
  <si>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</si>
  <si>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</si>
  <si>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</si>
  <si>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</si>
  <si>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</si>
  <si>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</si>
  <si>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</si>
  <si>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</si>
  <si>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</si>
  <si>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</si>
  <si>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</si>
  <si>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</si>
  <si>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</si>
  <si>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</si>
  <si>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</si>
  <si>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</si>
  <si>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</si>
  <si>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</si>
  <si>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</si>
  <si>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</si>
  <si>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</si>
  <si>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</si>
  <si>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</si>
  <si>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</si>
  <si>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</si>
  <si>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</si>
  <si>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</si>
  <si>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</si>
  <si>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</si>
  <si>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</si>
  <si>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</si>
  <si>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</si>
  <si>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</si>
  <si>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</si>
  <si>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</si>
  <si>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</si>
  <si>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</si>
  <si>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</si>
  <si>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</si>
  <si>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</si>
  <si>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</si>
  <si>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</si>
  <si>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</si>
  <si>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</si>
  <si>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</si>
  <si>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</si>
  <si>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</si>
  <si>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</si>
  <si>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</si>
  <si>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</si>
  <si>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</si>
  <si>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</si>
  <si>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</si>
  <si>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</si>
  <si>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</si>
  <si>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</si>
  <si>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</si>
  <si>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</si>
  <si>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</si>
  <si>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</si>
  <si>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</si>
  <si>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</si>
  <si>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</si>
  <si>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</si>
  <si>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</si>
  <si>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</si>
  <si>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</si>
  <si>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</si>
  <si>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</si>
  <si>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</si>
  <si>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</si>
  <si>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</si>
  <si>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</si>
  <si>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</si>
  <si>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</si>
  <si>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</si>
  <si>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</si>
  <si>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</si>
  <si>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</si>
  <si>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</si>
  <si>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</si>
  <si>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</si>
  <si>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</si>
  <si>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</si>
  <si>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</si>
  <si>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</si>
  <si>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</si>
  <si>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</si>
  <si>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</si>
  <si>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</si>
  <si>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</si>
  <si>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</si>
  <si>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</si>
  <si>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</si>
  <si>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</si>
  <si>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</si>
  <si>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</si>
  <si>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</si>
  <si>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</si>
  <si>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</si>
  <si>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</si>
  <si>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</si>
  <si>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</si>
  <si>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</si>
  <si>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</si>
  <si>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</si>
  <si>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</si>
  <si>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</si>
  <si>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</si>
  <si>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</si>
  <si>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</si>
  <si>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</si>
  <si>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</si>
  <si>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</si>
  <si>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</si>
  <si>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</si>
  <si>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</si>
  <si>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</si>
  <si>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</si>
  <si>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</si>
  <si>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</si>
  <si>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</si>
  <si>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</si>
  <si>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</si>
  <si>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</si>
  <si>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</si>
  <si>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</si>
  <si>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</si>
  <si>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</si>
  <si>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</si>
  <si>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</si>
  <si>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</si>
  <si>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</si>
  <si>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</si>
  <si>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</si>
  <si>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</si>
  <si>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</si>
  <si>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</si>
  <si>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</si>
  <si>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</si>
  <si>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</si>
  <si>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</si>
  <si>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</si>
  <si>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</si>
  <si>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</si>
  <si>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</si>
  <si>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</si>
  <si>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</si>
  <si>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</si>
  <si>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</si>
  <si>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</si>
  <si>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</si>
  <si>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</si>
  <si>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</si>
  <si>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</si>
  <si>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</si>
  <si>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</si>
  <si>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</si>
  <si>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</si>
  <si>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</si>
  <si>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</si>
  <si>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</si>
  <si>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</si>
  <si>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</si>
  <si>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</si>
  <si>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</si>
  <si>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</si>
  <si>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</si>
  <si>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</si>
  <si>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</si>
  <si>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</si>
  <si>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</si>
  <si>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</si>
  <si>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</si>
  <si>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</si>
  <si>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</si>
  <si>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</si>
  <si>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</si>
  <si>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</si>
  <si>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</si>
  <si>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</si>
  <si>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</si>
  <si>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</si>
  <si>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</si>
  <si>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</si>
  <si>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</si>
  <si>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</si>
  <si>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</si>
  <si>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</si>
  <si>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</si>
  <si>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</si>
  <si>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</si>
  <si>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</si>
  <si>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</si>
  <si>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</si>
  <si>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</si>
  <si>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</si>
  <si>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</si>
  <si>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</si>
  <si>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</si>
  <si>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</si>
  <si>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</si>
  <si>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</si>
  <si>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</si>
  <si>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</si>
  <si>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</si>
  <si>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</si>
  <si>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</si>
  <si>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</si>
  <si>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</si>
  <si>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</si>
  <si>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</si>
  <si>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</si>
  <si>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</si>
  <si>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</si>
  <si>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</si>
  <si>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</si>
  <si>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</si>
  <si>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</si>
  <si>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</si>
  <si>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</si>
  <si>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</si>
  <si>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</si>
  <si>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</si>
  <si>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</si>
  <si>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</si>
  <si>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</si>
  <si>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</si>
  <si>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</si>
  <si>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</si>
  <si>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</si>
  <si>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</si>
  <si>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</si>
  <si>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</si>
  <si>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</si>
  <si>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</si>
  <si>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</si>
  <si>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</si>
  <si>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</si>
  <si>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</si>
  <si>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</si>
  <si>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</si>
  <si>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</si>
  <si>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</si>
  <si>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</si>
  <si>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</si>
  <si>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</si>
  <si>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</si>
  <si>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</si>
  <si>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</si>
  <si>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</si>
  <si>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</si>
  <si>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</si>
  <si>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</si>
  <si>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</si>
  <si>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</si>
  <si>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</si>
  <si>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</si>
  <si>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</si>
  <si>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</si>
  <si>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</si>
  <si>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</si>
  <si>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</si>
  <si>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</si>
  <si>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</si>
  <si>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</si>
  <si>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</si>
  <si>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</si>
  <si>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</si>
  <si>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</si>
  <si>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</si>
  <si>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</si>
  <si>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</si>
  <si>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</si>
  <si>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</si>
  <si>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</si>
  <si>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</si>
  <si>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</si>
  <si>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</si>
  <si>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</si>
  <si>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</si>
  <si>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</si>
  <si>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</si>
  <si>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</si>
  <si>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</si>
  <si>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</si>
  <si>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</si>
  <si>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</si>
  <si>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</si>
  <si>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</si>
  <si>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</si>
  <si>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</si>
  <si>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</si>
  <si>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</si>
  <si>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</si>
  <si>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</si>
  <si>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</si>
  <si>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</si>
  <si>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</si>
  <si>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</si>
  <si>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</si>
  <si>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</si>
  <si>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</si>
  <si>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</si>
  <si>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</si>
  <si>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</si>
  <si>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</si>
  <si>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</si>
  <si>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</si>
  <si>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</si>
  <si>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</si>
  <si>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</si>
  <si>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</si>
  <si>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</si>
  <si>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</si>
  <si>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</si>
  <si>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</si>
  <si>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</si>
  <si>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</si>
  <si>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</si>
  <si>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</si>
  <si>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</si>
  <si>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</si>
  <si>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</si>
  <si>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</si>
  <si>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</si>
  <si>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</si>
  <si>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</si>
  <si>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</si>
  <si>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</si>
  <si>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</si>
  <si>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</si>
  <si>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</si>
  <si>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</si>
  <si>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</si>
  <si>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</si>
  <si>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</si>
  <si>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</si>
  <si>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</si>
  <si>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</si>
  <si>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</si>
  <si>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</si>
  <si>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</si>
  <si>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</si>
  <si>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</si>
  <si>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</si>
  <si>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</si>
  <si>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</si>
  <si>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</si>
  <si>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</si>
  <si>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</si>
  <si>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</si>
  <si>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</si>
  <si>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</si>
  <si>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</si>
  <si>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</si>
  <si>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</si>
  <si>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</si>
  <si>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</si>
  <si>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</si>
  <si>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</si>
  <si>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</si>
  <si>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</si>
  <si>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</si>
  <si>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</si>
  <si>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</si>
  <si>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</si>
  <si>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</si>
  <si>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</si>
  <si>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</si>
  <si>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</si>
  <si>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</si>
  <si>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</si>
  <si>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</si>
  <si>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</si>
  <si>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</si>
  <si>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</si>
  <si>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</si>
  <si>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</si>
  <si>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</si>
  <si>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</si>
  <si>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</si>
  <si>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</si>
  <si>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</si>
  <si>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</si>
  <si>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</si>
  <si>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</si>
  <si>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</si>
  <si>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</si>
  <si>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</si>
  <si>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</si>
  <si>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</si>
  <si>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</si>
  <si>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</si>
  <si>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</si>
  <si>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</si>
  <si>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</si>
  <si>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</si>
  <si>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</si>
  <si>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</si>
  <si>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</si>
  <si>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</si>
  <si>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</si>
  <si>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</si>
  <si>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</si>
  <si>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</si>
  <si>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</si>
  <si>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</si>
  <si>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</si>
  <si>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</si>
  <si>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</si>
  <si>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</si>
  <si>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</si>
  <si>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</si>
  <si>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</si>
  <si>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</si>
  <si>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</si>
  <si>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</si>
  <si>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</si>
  <si>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</si>
  <si>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</si>
  <si>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</si>
  <si>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</si>
  <si>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</si>
  <si>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</si>
  <si>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</si>
  <si>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</si>
  <si>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</si>
  <si>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</si>
  <si>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</si>
  <si>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</si>
  <si>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</si>
  <si>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</si>
  <si>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</si>
  <si>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</si>
  <si>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</si>
  <si>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</si>
  <si>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</si>
  <si>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</si>
  <si>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</si>
  <si>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</si>
  <si>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</si>
  <si>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</si>
  <si>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</si>
  <si>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</si>
  <si>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</si>
  <si>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</si>
  <si>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</si>
  <si>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</si>
  <si>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</si>
  <si>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</si>
  <si>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</si>
  <si>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</si>
  <si>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</si>
  <si>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</si>
  <si>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</si>
  <si>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</si>
  <si>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</si>
  <si>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</si>
  <si>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</si>
  <si>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</si>
  <si>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</si>
  <si>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</si>
  <si>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</si>
  <si>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</si>
  <si>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</si>
  <si>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</si>
  <si>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</si>
  <si>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</si>
  <si>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</si>
  <si>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</si>
  <si>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</si>
  <si>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</si>
  <si>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</si>
  <si>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</si>
  <si>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</si>
  <si>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</si>
  <si>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</si>
  <si>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</si>
  <si>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</si>
  <si>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</si>
  <si>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</si>
  <si>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</si>
  <si>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</si>
  <si>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</si>
  <si>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</si>
  <si>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</si>
  <si>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</si>
  <si>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</si>
  <si>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</si>
  <si>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</si>
  <si>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</si>
  <si>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</si>
  <si>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</si>
  <si>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</si>
  <si>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</si>
  <si>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</si>
  <si>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</si>
  <si>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</si>
  <si>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</si>
  <si>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</si>
  <si>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</si>
  <si>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</si>
  <si>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</si>
  <si>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</si>
  <si>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</si>
  <si>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</si>
  <si>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</si>
  <si>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</si>
  <si>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</si>
  <si>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</si>
  <si>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</si>
  <si>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</si>
  <si>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</si>
  <si>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</si>
  <si>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</si>
  <si>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</si>
  <si>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</si>
  <si>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</si>
  <si>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</si>
  <si>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</si>
  <si>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</si>
  <si>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</si>
  <si>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</si>
  <si>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</si>
  <si>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</si>
  <si>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</si>
  <si>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</si>
  <si>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</si>
  <si>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</si>
  <si>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</si>
  <si>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</si>
  <si>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</si>
  <si>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</si>
  <si>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</si>
  <si>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</si>
  <si>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</si>
  <si>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</si>
  <si>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</si>
  <si>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</si>
  <si>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</si>
  <si>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</si>
  <si>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</si>
  <si>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</si>
  <si>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</si>
  <si>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</si>
  <si>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</si>
  <si>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</si>
  <si>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</si>
  <si>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</si>
  <si>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</si>
  <si>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</si>
  <si>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</si>
  <si>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</si>
  <si>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</si>
  <si>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</si>
  <si>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</si>
  <si>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</si>
  <si>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</si>
  <si>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</si>
  <si>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</si>
  <si>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</si>
  <si>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</si>
  <si>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</si>
  <si>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</si>
  <si>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</si>
  <si>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</si>
  <si>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</si>
  <si>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</si>
  <si>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</si>
  <si>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</si>
  <si>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</si>
  <si>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</si>
  <si>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</si>
  <si>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</si>
  <si>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</si>
  <si>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</si>
  <si>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</si>
  <si>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</si>
  <si>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</si>
  <si>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</si>
  <si>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</si>
  <si>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</si>
  <si>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</si>
  <si>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</si>
  <si>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</si>
  <si>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</si>
  <si>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</si>
  <si>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</si>
  <si>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</si>
  <si>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</si>
  <si>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</si>
  <si>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</si>
  <si>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</si>
  <si>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</si>
  <si>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</si>
  <si>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</si>
  <si>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</si>
  <si>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</si>
  <si>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</si>
  <si>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</si>
  <si>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</si>
  <si>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</si>
  <si>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</si>
  <si>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</si>
  <si>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</si>
  <si>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</si>
  <si>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</si>
  <si>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</si>
  <si>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</si>
  <si>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</si>
  <si>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</si>
  <si>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</si>
  <si>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</si>
  <si>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</si>
  <si>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</si>
  <si>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</si>
  <si>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</si>
  <si>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</si>
  <si>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</si>
  <si>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</si>
  <si>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</si>
  <si>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</si>
  <si>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</si>
  <si>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</si>
  <si>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</si>
  <si>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</si>
  <si>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</si>
  <si>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</si>
  <si>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</si>
  <si>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</si>
  <si>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</si>
  <si>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</si>
  <si>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</si>
  <si>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</si>
  <si>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</si>
  <si>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</si>
  <si>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</si>
  <si>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</si>
  <si>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</si>
  <si>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</si>
  <si>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</si>
  <si>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</si>
  <si>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</si>
  <si>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</si>
  <si>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</si>
  <si>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</si>
  <si>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</si>
  <si>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</si>
  <si>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</si>
  <si>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</si>
  <si>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</si>
  <si>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</si>
  <si>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</si>
  <si>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</si>
  <si>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</si>
  <si>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</si>
  <si>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</si>
  <si>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</si>
  <si>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</si>
  <si>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</si>
  <si>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</si>
  <si>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</si>
  <si>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</si>
  <si>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</si>
  <si>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</si>
  <si>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</si>
  <si>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</si>
  <si>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</si>
  <si>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</si>
  <si>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</si>
  <si>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</si>
  <si>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</si>
  <si>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</si>
  <si>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</si>
  <si>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</si>
  <si>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</si>
  <si>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</si>
  <si>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</si>
  <si>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</si>
  <si>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</si>
  <si>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</si>
  <si>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</si>
  <si>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</si>
  <si>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</si>
  <si>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</si>
  <si>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</si>
  <si>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</si>
  <si>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</si>
  <si>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</si>
  <si>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</si>
  <si>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</si>
  <si>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</si>
  <si>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</si>
  <si>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</si>
  <si>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</si>
  <si>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</si>
  <si>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</si>
  <si>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</si>
  <si>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</si>
  <si>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</si>
  <si>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</si>
  <si>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</si>
  <si>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</si>
  <si>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</si>
  <si>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</si>
  <si>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</si>
  <si>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</si>
  <si>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</si>
  <si>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</si>
  <si>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</si>
  <si>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</si>
  <si>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</si>
  <si>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</si>
  <si>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</si>
  <si>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</si>
  <si>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</si>
  <si>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</si>
  <si>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</si>
  <si>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</si>
  <si>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</si>
  <si>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</si>
  <si>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</si>
  <si>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</si>
  <si>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</si>
  <si>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</si>
  <si>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</si>
  <si>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</si>
  <si>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</si>
  <si>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</si>
  <si>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</si>
  <si>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</si>
  <si>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</si>
  <si>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</si>
  <si>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</si>
  <si>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</si>
  <si>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</si>
  <si>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</si>
  <si>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</si>
  <si>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</si>
  <si>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</si>
  <si>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</si>
  <si>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</si>
  <si>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</si>
  <si>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</si>
  <si>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</si>
  <si>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</si>
  <si>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</si>
  <si>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</si>
  <si>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</si>
  <si>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</si>
  <si>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</si>
  <si>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</si>
  <si>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</si>
  <si>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</si>
  <si>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</si>
  <si>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</si>
  <si>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</si>
  <si>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</si>
  <si>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</si>
  <si>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</si>
  <si>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</si>
  <si>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</si>
  <si>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</si>
  <si>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</si>
  <si>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</si>
  <si>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</si>
  <si>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</si>
  <si>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</si>
  <si>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</si>
  <si>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</si>
  <si>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</si>
  <si>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</si>
  <si>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</si>
  <si>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</si>
  <si>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</si>
  <si>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</si>
  <si>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</si>
  <si>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</si>
  <si>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</si>
  <si>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</si>
  <si>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</si>
  <si>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</si>
  <si>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</si>
  <si>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</si>
  <si>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</si>
  <si>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</si>
  <si>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</si>
  <si>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</si>
  <si>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</si>
  <si>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</si>
  <si>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</si>
  <si>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</si>
  <si>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</si>
  <si>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</si>
  <si>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</si>
  <si>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</si>
  <si>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</si>
  <si>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</si>
  <si>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</si>
  <si>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</si>
  <si>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</si>
  <si>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</si>
  <si>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</si>
  <si>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</si>
  <si>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</si>
  <si>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</si>
  <si>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</si>
  <si>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</si>
  <si>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</si>
  <si>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</si>
  <si>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</si>
  <si>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</si>
  <si>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</si>
  <si>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</si>
  <si>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</si>
  <si>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</si>
  <si>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</si>
  <si>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</si>
  <si>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</si>
  <si>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</si>
  <si>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</si>
  <si>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</si>
  <si>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</si>
  <si>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</si>
  <si>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</si>
  <si>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</si>
  <si>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</si>
  <si>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</si>
  <si>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</si>
  <si>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</si>
  <si>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</si>
  <si>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</si>
  <si>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</si>
  <si>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</si>
  <si>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</si>
  <si>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</si>
  <si>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</si>
  <si>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</si>
  <si>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</si>
  <si>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</si>
  <si>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</si>
  <si>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</si>
  <si>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</si>
  <si>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</si>
  <si>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</si>
  <si>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</si>
  <si>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</si>
  <si>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</si>
  <si>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</si>
  <si>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</si>
  <si>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</si>
  <si>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</si>
  <si>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</si>
  <si>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</si>
  <si>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</si>
  <si>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</si>
  <si>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</si>
  <si>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</si>
  <si>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</si>
  <si>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</si>
  <si>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</si>
  <si>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</si>
  <si>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</si>
  <si>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</si>
  <si>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</si>
  <si>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</si>
  <si>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</si>
  <si>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</si>
  <si>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</si>
  <si>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</si>
  <si>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</si>
  <si>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</si>
  <si>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</si>
  <si>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</si>
  <si>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</si>
  <si>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</si>
  <si>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</si>
  <si>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</si>
  <si>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</si>
  <si>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</si>
  <si>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</si>
  <si>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</si>
  <si>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</si>
  <si>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</si>
  <si>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</si>
  <si>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</si>
  <si>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</si>
  <si>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</si>
  <si>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</si>
  <si>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</si>
  <si>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</si>
  <si>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</si>
  <si>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</si>
  <si>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</si>
  <si>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</si>
  <si>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</si>
  <si>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</si>
  <si>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</si>
  <si>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</si>
  <si>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</si>
  <si>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</si>
  <si>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</si>
  <si>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</si>
  <si>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</si>
  <si>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</si>
  <si>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</si>
  <si>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</si>
  <si>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</si>
  <si>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</si>
  <si>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</si>
  <si>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</si>
  <si>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</si>
  <si>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</si>
  <si>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</si>
  <si>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</si>
  <si>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</si>
  <si>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</si>
  <si>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</si>
  <si>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</si>
  <si>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</si>
  <si>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</si>
  <si>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</si>
  <si>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</si>
  <si>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</si>
  <si>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</si>
  <si>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</si>
  <si>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</si>
  <si>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</si>
  <si>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</si>
  <si>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</si>
  <si>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</si>
  <si>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</si>
  <si>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</si>
  <si>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</si>
  <si>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</si>
  <si>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</si>
  <si>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</si>
  <si>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</si>
  <si>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</si>
  <si>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</si>
  <si>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</si>
  <si>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</si>
  <si>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</si>
  <si>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</si>
  <si>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</si>
  <si>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</si>
  <si>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</si>
  <si>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</si>
  <si>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</si>
  <si>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</si>
  <si>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</si>
  <si>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</si>
  <si>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</si>
  <si>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</si>
  <si>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</si>
  <si>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</si>
  <si>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</si>
  <si>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</si>
  <si>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</si>
  <si>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</si>
  <si>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</si>
  <si>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</si>
  <si>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</si>
  <si>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</si>
  <si>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</si>
  <si>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</si>
  <si>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</si>
  <si>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</si>
  <si>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</si>
  <si>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</si>
  <si>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</si>
  <si>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</si>
  <si>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</si>
  <si>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</si>
  <si>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</si>
  <si>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</si>
  <si>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</si>
  <si>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</si>
  <si>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</si>
  <si>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</si>
  <si>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</si>
  <si>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</si>
  <si>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</si>
  <si>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</si>
  <si>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</si>
  <si>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</si>
  <si>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</si>
  <si>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</si>
  <si>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</si>
  <si>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</si>
  <si>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</si>
  <si>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</si>
  <si>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</si>
  <si>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</si>
  <si>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</si>
  <si>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</si>
  <si>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</si>
  <si>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</si>
  <si>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</si>
  <si>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</si>
  <si>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</si>
  <si>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</si>
  <si>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</si>
  <si>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</si>
  <si>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</si>
  <si>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</si>
  <si>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</si>
  <si>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</si>
  <si>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</si>
  <si>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</si>
  <si>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</si>
  <si>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</si>
  <si>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</si>
  <si>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</si>
  <si>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</si>
  <si>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</si>
  <si>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</si>
  <si>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</si>
  <si>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</si>
  <si>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</si>
  <si>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</si>
  <si>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</si>
  <si>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</si>
  <si>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</si>
  <si>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</si>
  <si>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</si>
  <si>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</si>
  <si>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</si>
  <si>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</si>
  <si>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</si>
  <si>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</si>
  <si>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</si>
  <si>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</si>
  <si>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</si>
  <si>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</si>
  <si>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</si>
  <si>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</si>
  <si>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</si>
  <si>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</si>
  <si>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</si>
  <si>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</si>
  <si>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</si>
  <si>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</si>
  <si>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</si>
  <si>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</si>
  <si>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</si>
  <si>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</si>
  <si>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</si>
  <si>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</si>
  <si>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</si>
  <si>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</si>
  <si>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</si>
  <si>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</si>
  <si>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</si>
  <si>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</si>
  <si>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</si>
  <si>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</si>
  <si>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</si>
  <si>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</si>
  <si>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</si>
  <si>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</si>
  <si>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</si>
  <si>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</si>
  <si>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</si>
  <si>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</si>
  <si>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</si>
  <si>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</si>
  <si>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</si>
  <si>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</si>
  <si>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</si>
  <si>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</si>
  <si>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</si>
  <si>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</si>
  <si>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</si>
  <si>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</si>
  <si>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</si>
  <si>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</si>
  <si>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</si>
  <si>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</si>
  <si>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</si>
  <si>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</si>
  <si>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</si>
  <si>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</si>
  <si>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</si>
  <si>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</si>
  <si>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</si>
  <si>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</si>
  <si>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</si>
  <si>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</si>
  <si>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</si>
  <si>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</si>
  <si>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</si>
  <si>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</si>
  <si>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</si>
  <si>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</si>
  <si>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</si>
  <si>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</si>
  <si>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</si>
  <si>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</si>
  <si>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</si>
  <si>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</si>
  <si>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</si>
  <si>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</si>
  <si>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</si>
  <si>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</si>
  <si>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</si>
  <si>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</si>
  <si>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</si>
  <si>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</si>
  <si>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</si>
  <si>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</si>
  <si>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</si>
  <si>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</si>
  <si>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</si>
  <si>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</si>
  <si>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</si>
  <si>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</si>
  <si>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</si>
  <si>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</si>
  <si>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</si>
  <si>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</si>
  <si>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</si>
  <si>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</si>
  <si>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</si>
  <si>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</si>
  <si>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</si>
  <si>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</si>
  <si>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</si>
  <si>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</si>
  <si>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</si>
  <si>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</si>
  <si>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</si>
  <si>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</si>
  <si>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</si>
  <si>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</si>
  <si>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</si>
  <si>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</si>
  <si>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</si>
  <si>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</si>
  <si>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</si>
  <si>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</si>
  <si>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</si>
  <si>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</si>
  <si>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</si>
  <si>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</si>
  <si>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</si>
  <si>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</si>
  <si>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</si>
  <si>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</si>
  <si>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</si>
  <si>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</si>
  <si>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</si>
  <si>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</si>
  <si>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</si>
  <si>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</si>
  <si>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</si>
  <si>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</si>
  <si>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</si>
  <si>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</si>
  <si>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</si>
  <si>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</si>
  <si>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</si>
  <si>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</si>
  <si>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</si>
  <si>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</si>
  <si>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</si>
  <si>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</si>
  <si>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</si>
  <si>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</si>
  <si>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</si>
  <si>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</si>
  <si>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</si>
  <si>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</si>
  <si>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</si>
  <si>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</si>
  <si>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</si>
  <si>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</si>
  <si>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</si>
  <si>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</si>
  <si>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</si>
  <si>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</si>
  <si>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</si>
  <si>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</si>
  <si>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</si>
  <si>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</si>
  <si>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</si>
  <si>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</si>
  <si>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</si>
  <si>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</si>
  <si>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</si>
  <si>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</si>
  <si>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</si>
  <si>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</si>
  <si>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</si>
  <si>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</si>
  <si>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</si>
  <si>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</si>
  <si>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</si>
  <si>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</si>
  <si>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</si>
  <si>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</si>
  <si>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</si>
  <si>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</si>
  <si>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</si>
  <si>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</si>
  <si>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</si>
  <si>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</si>
  <si>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</si>
  <si>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</si>
  <si>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</si>
  <si>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</si>
  <si>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</si>
  <si>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</si>
  <si>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</si>
  <si>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</si>
  <si>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</si>
  <si>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</si>
  <si>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</si>
  <si>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</si>
  <si>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</si>
  <si>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</si>
  <si>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</si>
  <si>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</si>
  <si>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</si>
  <si>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</si>
  <si>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</si>
  <si>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</si>
  <si>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</si>
  <si>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</si>
  <si>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</si>
  <si>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</si>
  <si>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</si>
  <si>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</si>
  <si>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</si>
  <si>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</si>
  <si>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</si>
  <si>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</si>
  <si>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</si>
  <si>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</si>
  <si>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</si>
  <si>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</si>
  <si>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</si>
  <si>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</si>
  <si>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</si>
  <si>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</si>
  <si>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</si>
  <si>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</si>
  <si>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</si>
  <si>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</si>
  <si>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</si>
  <si>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</si>
  <si>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</si>
  <si>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</si>
  <si>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</si>
  <si>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</si>
  <si>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</si>
  <si>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</si>
  <si>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</si>
  <si>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</si>
  <si>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</si>
  <si>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</si>
  <si>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</si>
  <si>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</si>
  <si>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</si>
  <si>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</si>
  <si>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</si>
  <si>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</si>
  <si>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</si>
  <si>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</si>
  <si>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</si>
  <si>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</si>
  <si>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</si>
  <si>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</si>
  <si>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</si>
  <si>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</si>
  <si>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</si>
  <si>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</si>
  <si>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</si>
  <si>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</si>
  <si>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</si>
  <si>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</si>
  <si>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</si>
  <si>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</si>
  <si>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</si>
  <si>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</si>
  <si>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</si>
  <si>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</si>
  <si>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</si>
  <si>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</si>
  <si>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</si>
  <si>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</si>
  <si>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</si>
  <si>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</si>
  <si>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</si>
  <si>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</si>
  <si>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</si>
  <si>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</si>
  <si>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</si>
  <si>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</si>
  <si>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</si>
  <si>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</si>
  <si>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</si>
  <si>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</si>
  <si>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</si>
  <si>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</si>
  <si>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</si>
  <si>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</si>
  <si>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</si>
  <si>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</si>
  <si>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</si>
  <si>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</si>
  <si>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</si>
  <si>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</si>
  <si>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</si>
  <si>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</si>
  <si>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</si>
  <si>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</si>
  <si>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</si>
  <si>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</si>
  <si>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</si>
  <si>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</si>
  <si>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</si>
  <si>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</si>
  <si>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</si>
  <si>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</si>
  <si>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</si>
  <si>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</si>
  <si>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</si>
  <si>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</si>
  <si>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</si>
  <si>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</si>
  <si>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</si>
  <si>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</si>
  <si>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</si>
  <si>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</si>
  <si>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</si>
  <si>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</si>
  <si>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</si>
  <si>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</si>
  <si>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</si>
  <si>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</si>
  <si>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</si>
  <si>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</si>
  <si>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</si>
  <si>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</si>
  <si>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</si>
  <si>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</si>
  <si>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</si>
  <si>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</si>
  <si>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</si>
  <si>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</si>
  <si>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</si>
  <si>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</si>
  <si>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</si>
  <si>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</si>
  <si>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</si>
  <si>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</si>
  <si>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</si>
  <si>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</si>
  <si>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</si>
  <si>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</si>
  <si>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</si>
  <si>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</si>
  <si>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</si>
  <si>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</si>
  <si>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</si>
  <si>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</si>
  <si>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</si>
  <si>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</si>
  <si>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</si>
  <si>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</si>
  <si>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</si>
  <si>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</si>
  <si>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</si>
  <si>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</si>
  <si>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</si>
  <si>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</si>
  <si>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</si>
  <si>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</si>
  <si>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</si>
  <si>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</si>
  <si>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</si>
  <si>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</si>
  <si>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</si>
  <si>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</si>
  <si>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</si>
  <si>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</si>
  <si>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</si>
  <si>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</si>
  <si>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</si>
  <si>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</si>
  <si>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</si>
  <si>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</si>
  <si>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</si>
  <si>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</si>
  <si>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</si>
  <si>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</si>
  <si>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</si>
  <si>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</si>
  <si>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</si>
  <si>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</si>
  <si>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</si>
  <si>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</si>
  <si>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</si>
  <si>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</si>
  <si>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</si>
  <si>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</si>
  <si>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</si>
  <si>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</si>
  <si>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</si>
  <si>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</si>
  <si>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</si>
  <si>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</si>
  <si>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</si>
  <si>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</si>
  <si>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</si>
  <si>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</si>
  <si>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</si>
  <si>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</si>
  <si>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</si>
  <si>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</si>
  <si>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</si>
  <si>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</si>
  <si>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</si>
  <si>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</si>
  <si>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</si>
  <si>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</si>
  <si>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</si>
  <si>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</si>
  <si>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</si>
  <si>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</si>
  <si>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</si>
  <si>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</si>
  <si>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</si>
  <si>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</si>
  <si>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</si>
  <si>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</si>
  <si>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</si>
  <si>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</si>
  <si>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</si>
  <si>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</si>
  <si>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</si>
  <si>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</si>
  <si>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</si>
  <si>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</si>
  <si>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</si>
  <si>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</si>
  <si>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</si>
  <si>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</si>
  <si>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</si>
  <si>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</si>
  <si>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</si>
  <si>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</si>
  <si>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</si>
  <si>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</si>
  <si>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</si>
  <si>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</si>
  <si>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</si>
  <si>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</si>
  <si>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</si>
  <si>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</si>
  <si>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</si>
  <si>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</si>
  <si>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</si>
  <si>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</si>
  <si>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</si>
  <si>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</si>
  <si>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</si>
  <si>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</si>
  <si>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</si>
  <si>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</si>
  <si>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</si>
  <si>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</si>
  <si>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</si>
  <si>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</si>
  <si>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</si>
  <si>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</si>
  <si>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</si>
  <si>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</si>
  <si>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</si>
  <si>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</si>
  <si>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</si>
  <si>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</si>
  <si>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</si>
  <si>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</si>
  <si>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</si>
  <si>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</si>
  <si>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</si>
  <si>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</si>
  <si>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</si>
  <si>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</si>
  <si>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</si>
  <si>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</si>
  <si>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</si>
  <si>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</si>
  <si>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</si>
  <si>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</si>
  <si>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</si>
  <si>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</si>
  <si>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</si>
  <si>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</si>
  <si>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</si>
  <si>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</si>
  <si>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</si>
  <si>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</si>
  <si>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</si>
  <si>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</si>
  <si>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</si>
  <si>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</si>
  <si>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</si>
  <si>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</si>
  <si>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</si>
  <si>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</si>
  <si>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</si>
  <si>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</si>
  <si>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</si>
  <si>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</si>
  <si>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</si>
  <si>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</si>
  <si>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</si>
  <si>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</si>
  <si>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</si>
  <si>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</si>
  <si>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</si>
  <si>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</si>
  <si>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</si>
  <si>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</si>
  <si>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</si>
  <si>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</si>
  <si>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</si>
  <si>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</si>
  <si>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</si>
  <si>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</si>
  <si>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</si>
  <si>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</si>
  <si>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</si>
  <si>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</si>
  <si>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</si>
  <si>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</si>
  <si>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</si>
  <si>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</si>
  <si>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</si>
  <si>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</si>
  <si>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</si>
  <si>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</si>
  <si>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</si>
  <si>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</si>
  <si>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</si>
  <si>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</si>
  <si>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</si>
  <si>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</si>
  <si>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</si>
  <si>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</si>
  <si>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</si>
  <si>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</si>
  <si>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</si>
  <si>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</si>
  <si>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</si>
  <si>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</si>
  <si>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</si>
  <si>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</si>
  <si>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</si>
  <si>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</si>
  <si>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</si>
  <si>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</si>
  <si>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</si>
  <si>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</si>
  <si>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</si>
  <si>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</si>
  <si>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</si>
  <si>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</si>
  <si>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</si>
  <si>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</si>
  <si>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</si>
  <si>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</si>
  <si>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</si>
  <si>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</si>
  <si>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</si>
  <si>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</si>
  <si>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</si>
  <si>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</si>
  <si>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</si>
  <si>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</si>
  <si>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</si>
  <si>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</si>
  <si>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</si>
  <si>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</si>
  <si>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</si>
  <si>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</si>
  <si>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</si>
  <si>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</si>
  <si>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</si>
  <si>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</si>
  <si>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</si>
  <si>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</si>
  <si>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</si>
  <si>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</si>
  <si>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</si>
  <si>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</si>
  <si>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</si>
  <si>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</si>
  <si>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</si>
  <si>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</si>
  <si>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</si>
  <si>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</si>
  <si>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</si>
  <si>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</si>
  <si>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</si>
  <si>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</si>
  <si>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</si>
  <si>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</si>
  <si>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</si>
  <si>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</si>
  <si>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</si>
  <si>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</si>
  <si>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</si>
  <si>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</si>
  <si>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</si>
  <si>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</si>
  <si>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</si>
  <si>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</si>
  <si>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</si>
  <si>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</si>
  <si>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</si>
  <si>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</si>
  <si>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</si>
  <si>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</si>
  <si>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</si>
  <si>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</si>
  <si>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</si>
  <si>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</si>
  <si>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</si>
  <si>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</si>
  <si>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</si>
  <si>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</si>
  <si>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</si>
  <si>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</si>
  <si>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</si>
  <si>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</si>
  <si>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</si>
  <si>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</si>
  <si>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</si>
  <si>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</si>
  <si>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</si>
  <si>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</si>
  <si>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</si>
  <si>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</si>
  <si>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</si>
  <si>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</si>
  <si>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</si>
  <si>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</si>
  <si>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</si>
  <si>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</si>
  <si>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</si>
  <si>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</si>
  <si>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</si>
  <si>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</si>
  <si>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</si>
  <si>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</si>
  <si>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</si>
  <si>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</si>
  <si>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</si>
  <si>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</si>
  <si>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</si>
  <si>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</si>
  <si>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</si>
  <si>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</si>
  <si>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</si>
  <si>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</si>
  <si>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</si>
  <si>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</si>
  <si>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</si>
  <si>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</si>
  <si>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</si>
  <si>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</si>
  <si>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</si>
  <si>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</si>
  <si>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</si>
  <si>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</si>
  <si>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</si>
  <si>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</si>
  <si>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</si>
  <si>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</si>
  <si>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</si>
  <si>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</si>
  <si>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</si>
  <si>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</si>
  <si>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</si>
  <si>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</si>
  <si>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</si>
  <si>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</si>
  <si>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</si>
  <si>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</si>
  <si>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</si>
  <si>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</si>
  <si>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</si>
  <si>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</si>
  <si>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</si>
  <si>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</si>
  <si>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</si>
  <si>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</si>
  <si>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</si>
  <si>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</si>
  <si>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</si>
  <si>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</si>
  <si>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</si>
  <si>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</si>
  <si>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</si>
  <si>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</si>
  <si>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</si>
  <si>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</si>
  <si>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</si>
  <si>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</si>
  <si>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</si>
  <si>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</si>
  <si>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</si>
  <si>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</si>
  <si>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</si>
  <si>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</si>
  <si>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</si>
  <si>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</si>
  <si>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</si>
  <si>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</si>
  <si>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</si>
  <si>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</si>
  <si>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</si>
  <si>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</si>
  <si>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</si>
  <si>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</si>
  <si>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</si>
  <si>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</si>
  <si>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</si>
  <si>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</si>
  <si>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</si>
  <si>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</si>
  <si>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</si>
  <si>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</si>
  <si>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</si>
  <si>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</si>
  <si>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</si>
  <si>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</si>
  <si>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</si>
  <si>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</si>
  <si>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</si>
  <si>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</si>
  <si>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</si>
  <si>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</si>
  <si>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</si>
  <si>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</si>
  <si>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</si>
  <si>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</si>
  <si>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</si>
  <si>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</si>
  <si>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</si>
  <si>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</si>
  <si>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</si>
  <si>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</si>
  <si>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</si>
  <si>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</si>
  <si>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</si>
  <si>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</si>
  <si>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</si>
  <si>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</si>
  <si>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</si>
  <si>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</si>
  <si>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</si>
  <si>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</si>
  <si>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</si>
  <si>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</si>
  <si>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</si>
  <si>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</si>
  <si>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</si>
  <si>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</si>
  <si>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</si>
  <si>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</si>
  <si>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</si>
  <si>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</si>
  <si>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</si>
  <si>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</si>
  <si>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</si>
  <si>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</si>
  <si>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</si>
  <si>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</si>
  <si>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</si>
  <si>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</si>
  <si>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</si>
  <si>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</si>
  <si>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</si>
  <si>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</si>
  <si>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</si>
  <si>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</si>
  <si>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</si>
  <si>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</si>
  <si>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</si>
  <si>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</si>
  <si>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</si>
  <si>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</si>
  <si>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</si>
  <si>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</si>
  <si>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</si>
  <si>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</si>
  <si>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</si>
  <si>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</si>
  <si>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</si>
  <si>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</si>
  <si>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</si>
  <si>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</si>
  <si>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</si>
  <si>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</si>
  <si>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</si>
  <si>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</si>
  <si>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</si>
  <si>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</si>
  <si>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</si>
  <si>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</si>
  <si>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</si>
  <si>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</si>
  <si>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</si>
  <si>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</si>
  <si>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</si>
  <si>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</si>
  <si>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</si>
  <si>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</si>
  <si>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</si>
  <si>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</si>
  <si>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</si>
  <si>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</si>
  <si>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</si>
  <si>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</si>
  <si>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</si>
  <si>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</si>
  <si>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</si>
  <si>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</si>
  <si>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</si>
  <si>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</si>
  <si>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</si>
  <si>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</si>
  <si>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</si>
  <si>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</si>
  <si>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</si>
  <si>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</si>
  <si>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</si>
  <si>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</si>
  <si>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</si>
  <si>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</si>
  <si>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</si>
  <si>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</si>
  <si>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</si>
  <si>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</si>
  <si>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</si>
  <si>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</si>
  <si>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</si>
  <si>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</si>
  <si>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</si>
  <si>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</si>
  <si>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</si>
  <si>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</si>
  <si>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</si>
  <si>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</si>
  <si>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</si>
  <si>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</si>
  <si>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</si>
  <si>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</si>
  <si>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</si>
  <si>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</si>
  <si>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</si>
  <si>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</si>
  <si>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</si>
  <si>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</si>
  <si>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</si>
  <si>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</si>
  <si>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</si>
  <si>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</si>
  <si>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</si>
  <si>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</si>
  <si>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</si>
  <si>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</si>
  <si>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</si>
  <si>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</si>
  <si>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</si>
  <si>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</si>
  <si>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</si>
  <si>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</si>
  <si>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</si>
  <si>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</si>
  <si>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</si>
  <si>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</si>
  <si>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</si>
  <si>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</si>
  <si>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</si>
  <si>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</si>
  <si>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</si>
  <si>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</si>
  <si>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</si>
  <si>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</si>
  <si>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</si>
  <si>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</si>
  <si>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</si>
  <si>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</si>
  <si>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</si>
  <si>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</si>
  <si>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</si>
  <si>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</si>
  <si>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</si>
  <si>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</si>
  <si>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</si>
  <si>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</si>
  <si>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</si>
  <si>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</si>
  <si>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</si>
  <si>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</si>
  <si>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</si>
  <si>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</si>
  <si>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</si>
  <si>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</si>
  <si>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</si>
  <si>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</si>
  <si>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</si>
  <si>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</si>
  <si>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</si>
  <si>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</si>
  <si>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</si>
  <si>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</si>
  <si>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</si>
  <si>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</si>
  <si>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</si>
  <si>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</si>
  <si>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</si>
  <si>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</si>
  <si>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</si>
  <si>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</si>
  <si>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</si>
  <si>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</si>
  <si>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</si>
  <si>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</si>
  <si>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</si>
  <si>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</si>
  <si>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</si>
  <si>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</si>
  <si>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</si>
  <si>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</si>
  <si>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</si>
  <si>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</si>
  <si>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</si>
  <si>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</si>
  <si>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</si>
  <si>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</si>
  <si>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</si>
  <si>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</si>
  <si>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</si>
  <si>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</si>
  <si>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</si>
  <si>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</si>
  <si>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</si>
  <si>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</si>
  <si>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</si>
  <si>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</si>
  <si>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</si>
  <si>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</si>
  <si>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</si>
  <si>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</si>
  <si>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</si>
  <si>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</si>
  <si>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</si>
  <si>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</si>
  <si>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</si>
  <si>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</si>
  <si>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</si>
  <si>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</si>
  <si>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</si>
  <si>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</si>
  <si>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</si>
  <si>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</si>
  <si>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</si>
  <si>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</si>
  <si>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</si>
  <si>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</si>
  <si>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</si>
  <si>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</si>
  <si>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</si>
  <si>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</si>
  <si>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</si>
  <si>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</si>
  <si>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</si>
  <si>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</si>
  <si>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</si>
  <si>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</si>
  <si>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</si>
  <si>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</si>
  <si>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</si>
  <si>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</si>
  <si>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</si>
  <si>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</si>
  <si>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</si>
  <si>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</si>
  <si>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</si>
  <si>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</si>
  <si>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</si>
  <si>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</si>
  <si>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</si>
  <si>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</si>
  <si>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</si>
  <si>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</si>
  <si>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</si>
  <si>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</si>
  <si>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</si>
  <si>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</si>
  <si>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</si>
  <si>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</si>
  <si>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</si>
  <si>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</si>
  <si>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</si>
  <si>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</si>
  <si>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</si>
  <si>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</si>
  <si>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</si>
  <si>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</si>
  <si>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</si>
  <si>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</si>
  <si>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</si>
  <si>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</si>
  <si>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</si>
  <si>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</si>
  <si>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</si>
  <si>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</si>
  <si>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</si>
  <si>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</si>
  <si>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</si>
  <si>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</si>
  <si>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</si>
  <si>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</si>
  <si>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</si>
  <si>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</si>
  <si>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</si>
  <si>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</si>
  <si>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</si>
  <si>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</si>
  <si>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</si>
  <si>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</si>
  <si>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</si>
  <si>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</si>
  <si>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</si>
  <si>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</si>
  <si>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</si>
  <si>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</si>
  <si>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</si>
  <si>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</si>
  <si>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</si>
  <si>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</si>
  <si>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</si>
  <si>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</si>
  <si>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</si>
  <si>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</si>
  <si>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</si>
  <si>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</si>
  <si>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</si>
  <si>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</si>
  <si>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</si>
  <si>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</si>
  <si>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</si>
  <si>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</si>
  <si>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</si>
  <si>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</si>
  <si>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</si>
  <si>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</si>
  <si>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</si>
  <si>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</si>
  <si>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</si>
  <si>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</si>
  <si>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</si>
  <si>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</si>
  <si>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</si>
  <si>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</si>
  <si>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</si>
  <si>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</si>
  <si>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</si>
  <si>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</si>
  <si>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</si>
  <si>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</si>
  <si>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</si>
  <si>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</si>
  <si>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</si>
  <si>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</si>
  <si>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</si>
  <si>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</si>
  <si>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</si>
  <si>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</si>
  <si>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</si>
  <si>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</si>
  <si>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</si>
  <si>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</si>
  <si>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</si>
  <si>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</si>
  <si>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</si>
  <si>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</si>
  <si>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</si>
  <si>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</si>
  <si>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</si>
  <si>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</si>
  <si>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</si>
  <si>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</si>
  <si>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</si>
  <si>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</si>
  <si>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</si>
  <si>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</si>
  <si>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</si>
  <si>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</si>
  <si>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</si>
  <si>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</si>
  <si>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</si>
  <si>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</si>
  <si>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</si>
  <si>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</si>
  <si>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</si>
  <si>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</si>
  <si>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</si>
  <si>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</si>
  <si>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</si>
  <si>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</si>
  <si>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</si>
  <si>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</si>
  <si>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</si>
  <si>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</si>
  <si>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</si>
  <si>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</si>
  <si>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</si>
  <si>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</si>
  <si>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</si>
  <si>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</si>
  <si>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</si>
  <si>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</si>
  <si>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</si>
  <si>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</si>
  <si>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</si>
  <si>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</si>
  <si>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</si>
  <si>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</si>
  <si>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</si>
  <si>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</si>
  <si>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</si>
  <si>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</si>
  <si>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</si>
  <si>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</si>
  <si>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</si>
  <si>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</si>
  <si>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</si>
  <si>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</si>
  <si>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</si>
  <si>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</si>
  <si>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</si>
  <si>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</si>
  <si>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</si>
  <si>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</si>
  <si>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</si>
  <si>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</si>
  <si>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</si>
  <si>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</si>
  <si>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</si>
  <si>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</si>
  <si>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</si>
  <si>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</si>
  <si>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</si>
  <si>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</si>
  <si>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</si>
  <si>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</si>
  <si>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</si>
  <si>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</si>
  <si>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</si>
  <si>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</si>
  <si>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</si>
  <si>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</si>
  <si>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</si>
  <si>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</si>
  <si>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</si>
  <si>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</si>
  <si>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</si>
  <si>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</si>
  <si>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</si>
  <si>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</si>
  <si>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</si>
  <si>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</si>
  <si>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</si>
  <si>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</si>
  <si>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</si>
  <si>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</si>
  <si>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</si>
  <si>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</si>
  <si>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</si>
  <si>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</si>
  <si>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</si>
  <si>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</si>
  <si>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</si>
  <si>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</si>
  <si>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</si>
  <si>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</si>
  <si>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</si>
  <si>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</si>
  <si>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</si>
  <si>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</si>
  <si>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</si>
  <si>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</si>
  <si>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</si>
  <si>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</si>
  <si>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</si>
  <si>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</si>
  <si>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</si>
  <si>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</si>
  <si>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</si>
  <si>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</si>
  <si>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</si>
  <si>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</si>
  <si>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</si>
  <si>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</si>
  <si>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</si>
  <si>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</si>
  <si>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</si>
  <si>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</si>
  <si>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</si>
  <si>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</si>
  <si>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</si>
  <si>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</si>
  <si>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</si>
  <si>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</si>
  <si>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</si>
  <si>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</si>
  <si>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</si>
  <si>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</si>
  <si>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</si>
  <si>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</si>
  <si>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</si>
  <si>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</si>
  <si>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</si>
  <si>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</si>
  <si>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</si>
  <si>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</si>
  <si>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</si>
  <si>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</si>
  <si>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</si>
  <si>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</si>
  <si>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</si>
  <si>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</si>
  <si>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</si>
  <si>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</si>
  <si>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</si>
  <si>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</si>
  <si>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</si>
  <si>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</si>
  <si>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</si>
  <si>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</si>
  <si>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</si>
  <si>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</si>
  <si>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</si>
  <si>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</si>
  <si>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</si>
  <si>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</si>
  <si>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</si>
  <si>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</si>
  <si>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</si>
  <si>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</si>
  <si>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</si>
  <si>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</si>
  <si>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</si>
  <si>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</si>
  <si>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</si>
  <si>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</si>
  <si>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</si>
  <si>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</si>
  <si>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</si>
  <si>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</si>
  <si>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</si>
  <si>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</si>
  <si>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</si>
  <si>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</si>
  <si>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</si>
  <si>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</si>
  <si>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</si>
  <si>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</si>
  <si>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</si>
  <si>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</si>
  <si>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</si>
  <si>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</si>
  <si>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</si>
  <si>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</si>
  <si>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</si>
  <si>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</si>
  <si>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</si>
  <si>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</si>
  <si>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</si>
  <si>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</si>
  <si>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</si>
  <si>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</si>
  <si>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</si>
  <si>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</si>
  <si>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</si>
  <si>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</si>
  <si>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</si>
  <si>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</si>
  <si>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</si>
  <si>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</si>
  <si>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</si>
  <si>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</si>
  <si>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</si>
  <si>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</si>
  <si>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</si>
  <si>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</si>
  <si>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</si>
  <si>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</si>
  <si>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</si>
  <si>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</si>
  <si>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</si>
  <si>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</si>
  <si>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</si>
  <si>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</si>
  <si>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</si>
  <si>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</si>
  <si>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</si>
  <si>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</si>
  <si>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</si>
  <si>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</si>
  <si>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</si>
  <si>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</si>
  <si>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</si>
  <si>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</si>
  <si>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</si>
  <si>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</si>
  <si>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</si>
  <si>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</si>
  <si>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</si>
  <si>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</si>
  <si>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</si>
  <si>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</si>
  <si>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</si>
  <si>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</si>
  <si>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</si>
  <si>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</si>
  <si>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</si>
  <si>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</si>
  <si>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</si>
  <si>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</si>
  <si>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</si>
  <si>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</si>
  <si>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</si>
  <si>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</si>
  <si>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</si>
  <si>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</si>
  <si>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</si>
  <si>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</si>
  <si>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</si>
  <si>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</si>
  <si>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</si>
  <si>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</si>
  <si>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</si>
  <si>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</si>
  <si>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</si>
  <si>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</si>
  <si>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</si>
  <si>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</si>
  <si>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</si>
  <si>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</si>
  <si>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</si>
  <si>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</si>
  <si>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</si>
  <si>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</si>
  <si>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</si>
  <si>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</si>
  <si>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</si>
  <si>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</si>
  <si>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</si>
  <si>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</si>
  <si>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</si>
  <si>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</si>
  <si>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</si>
  <si>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</si>
  <si>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</si>
  <si>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</si>
  <si>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</si>
  <si>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</si>
  <si>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</si>
  <si>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</si>
  <si>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</si>
  <si>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</si>
  <si>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</si>
  <si>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</si>
  <si>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</si>
  <si>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</si>
  <si>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</si>
  <si>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</si>
  <si>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</si>
  <si>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</si>
  <si>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</si>
  <si>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</si>
  <si>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</si>
  <si>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</si>
  <si>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</si>
  <si>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</si>
  <si>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</si>
  <si>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</si>
  <si>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</si>
  <si>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</si>
  <si>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</si>
  <si>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</si>
  <si>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</si>
  <si>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</si>
  <si>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</si>
  <si>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</si>
  <si>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</si>
  <si>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</si>
  <si>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</si>
  <si>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</si>
  <si>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</si>
  <si>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</si>
  <si>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</si>
  <si>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</si>
  <si>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</si>
  <si>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</si>
  <si>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</si>
  <si>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</si>
  <si>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</si>
  <si>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</si>
  <si>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</si>
  <si>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</si>
  <si>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</si>
  <si>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</si>
  <si>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</si>
  <si>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</si>
  <si>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</si>
  <si>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</si>
  <si>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</si>
  <si>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</si>
  <si>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</si>
  <si>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</si>
  <si>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</si>
  <si>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</si>
  <si>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</si>
  <si>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</si>
  <si>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</si>
  <si>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</si>
  <si>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</si>
  <si>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</si>
  <si>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</si>
  <si>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</si>
  <si>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</si>
  <si>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</si>
  <si>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</si>
  <si>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</si>
  <si>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</si>
  <si>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</si>
  <si>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</si>
  <si>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</si>
  <si>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</si>
  <si>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</si>
  <si>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</si>
  <si>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</si>
  <si>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</si>
  <si>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</si>
  <si>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</si>
  <si>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</si>
  <si>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</si>
  <si>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</si>
  <si>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</si>
  <si>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</si>
  <si>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</si>
  <si>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</si>
  <si>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</si>
  <si>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</si>
  <si>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</si>
  <si>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</si>
  <si>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</si>
  <si>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</si>
  <si>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</si>
  <si>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</si>
  <si>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</si>
  <si>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</si>
  <si>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</si>
  <si>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</si>
  <si>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</si>
  <si>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</si>
  <si>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</si>
  <si>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</si>
  <si>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</si>
  <si>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</si>
  <si>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</si>
  <si>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</si>
  <si>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</si>
  <si>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</si>
  <si>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</si>
  <si>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</si>
  <si>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</si>
  <si>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</si>
  <si>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</si>
  <si>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</si>
  <si>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</si>
  <si>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</si>
  <si>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</si>
  <si>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</si>
  <si>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</si>
  <si>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</si>
  <si>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</si>
  <si>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</si>
  <si>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</si>
  <si>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</si>
  <si>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</si>
  <si>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</si>
  <si>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</si>
  <si>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</si>
  <si>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</si>
  <si>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</si>
  <si>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</si>
  <si>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</si>
  <si>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</si>
  <si>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</si>
  <si>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</si>
  <si>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</si>
  <si>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</si>
  <si>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</si>
  <si>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</si>
  <si>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</si>
  <si>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</si>
  <si>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</si>
  <si>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</si>
  <si>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</si>
  <si>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</si>
  <si>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</si>
  <si>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</si>
  <si>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</si>
  <si>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</si>
  <si>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</si>
  <si>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</si>
  <si>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</si>
  <si>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</si>
  <si>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</si>
  <si>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</si>
  <si>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</si>
  <si>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</si>
  <si>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</si>
  <si>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</si>
  <si>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</si>
  <si>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</si>
  <si>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</si>
  <si>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</si>
  <si>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</si>
  <si>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</si>
  <si>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</si>
  <si>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</si>
  <si>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</si>
  <si>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</si>
  <si>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</si>
  <si>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</si>
  <si>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</si>
  <si>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</si>
  <si>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</si>
  <si>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</si>
  <si>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</si>
  <si>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</si>
  <si>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</si>
  <si>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</si>
  <si>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</si>
  <si>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</si>
  <si>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</si>
  <si>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</si>
  <si>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</si>
  <si>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</si>
  <si>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</si>
  <si>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</si>
  <si>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</si>
  <si>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</si>
  <si>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</si>
  <si>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</si>
  <si>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</si>
  <si>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</si>
  <si>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</si>
  <si>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</si>
  <si>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</si>
  <si>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</si>
  <si>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</si>
  <si>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</si>
  <si>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</si>
  <si>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</si>
  <si>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</si>
  <si>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</si>
  <si>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</si>
  <si>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</si>
  <si>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</si>
  <si>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</si>
  <si>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</si>
  <si>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</si>
  <si>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</si>
  <si>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</si>
  <si>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</si>
  <si>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</si>
  <si>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</si>
  <si>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</si>
  <si>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</si>
  <si>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</si>
  <si>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</si>
  <si>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</si>
  <si>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</si>
  <si>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</si>
  <si>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</si>
  <si>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</si>
  <si>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</si>
  <si>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</si>
  <si>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</si>
  <si>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</si>
  <si>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</si>
  <si>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</si>
  <si>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</si>
  <si>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</si>
  <si>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</si>
  <si>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</si>
  <si>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</si>
  <si>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</si>
  <si>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</si>
  <si>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</si>
  <si>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</si>
  <si>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</si>
  <si>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</si>
  <si>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</si>
  <si>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</si>
  <si>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</si>
  <si>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</si>
  <si>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</si>
  <si>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</si>
  <si>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</si>
  <si>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</si>
  <si>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</si>
  <si>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</si>
  <si>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</si>
  <si>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</si>
  <si>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</si>
  <si>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</si>
  <si>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</si>
  <si>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</si>
  <si>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</si>
  <si>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</si>
  <si>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</si>
  <si>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</si>
  <si>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</si>
  <si>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</si>
  <si>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</si>
  <si>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</si>
  <si>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</si>
  <si>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</si>
  <si>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</si>
  <si>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</si>
  <si>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</si>
  <si>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</si>
  <si>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</si>
  <si>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</si>
  <si>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</si>
  <si>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</si>
  <si>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</si>
  <si>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</si>
  <si>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</si>
  <si>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</si>
  <si>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</si>
  <si>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</si>
  <si>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</si>
  <si>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</si>
  <si>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</si>
  <si>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</si>
  <si>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</si>
  <si>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</si>
  <si>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</si>
  <si>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</si>
  <si>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</si>
  <si>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</si>
  <si>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</si>
  <si>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</si>
  <si>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</si>
  <si>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</si>
  <si>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</si>
  <si>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</si>
  <si>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</si>
  <si>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</si>
  <si>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</si>
  <si>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</si>
  <si>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</si>
  <si>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</si>
  <si>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</si>
  <si>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</si>
  <si>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</si>
  <si>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</si>
  <si>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</si>
  <si>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</si>
  <si>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</si>
  <si>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</si>
  <si>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</si>
  <si>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</si>
  <si>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</si>
  <si>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</si>
  <si>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</si>
  <si>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</si>
  <si>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</si>
  <si>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</si>
  <si>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</si>
  <si>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</si>
  <si>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</si>
  <si>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</si>
  <si>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</si>
  <si>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</si>
  <si>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</si>
  <si>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</si>
  <si>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</si>
  <si>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</si>
  <si>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</si>
  <si>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</si>
  <si>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</si>
  <si>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</si>
  <si>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</si>
  <si>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</si>
  <si>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</si>
  <si>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</si>
  <si>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</si>
  <si>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</si>
  <si>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</si>
  <si>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</si>
  <si>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</si>
  <si>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</si>
  <si>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</si>
  <si>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</si>
  <si>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</si>
  <si>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</si>
  <si>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</si>
  <si>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</si>
  <si>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</si>
  <si>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</si>
  <si>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</si>
  <si>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</si>
  <si>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</si>
  <si>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</si>
  <si>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</si>
  <si>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</si>
  <si>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</si>
  <si>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</si>
  <si>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</si>
  <si>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</si>
  <si>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</si>
  <si>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</si>
  <si>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</si>
  <si>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</si>
  <si>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</si>
  <si>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</si>
  <si>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</si>
  <si>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</si>
  <si>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</si>
  <si>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</si>
  <si>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</si>
  <si>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</si>
  <si>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</si>
  <si>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</si>
  <si>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</si>
  <si>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</si>
  <si>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</si>
  <si>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</si>
  <si>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</si>
  <si>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</si>
  <si>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</si>
  <si>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</si>
  <si>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</si>
  <si>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</si>
  <si>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</si>
  <si>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</si>
  <si>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</si>
  <si>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</si>
  <si>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</si>
  <si>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</si>
  <si>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</si>
  <si>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</si>
  <si>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</si>
  <si>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</si>
  <si>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</si>
  <si>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</si>
  <si>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</si>
  <si>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</si>
  <si>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</si>
  <si>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</si>
  <si>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</si>
  <si>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</si>
  <si>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</si>
  <si>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</si>
  <si>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</si>
  <si>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</si>
  <si>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</si>
  <si>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</si>
  <si>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</si>
  <si>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</si>
  <si>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</si>
  <si>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</si>
  <si>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</si>
  <si>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</si>
  <si>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</si>
  <si>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</si>
  <si>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</si>
  <si>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</si>
  <si>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</si>
  <si>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</si>
  <si>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</si>
  <si>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</si>
  <si>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</si>
  <si>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</si>
  <si>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</si>
  <si>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</si>
  <si>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</si>
  <si>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</si>
  <si>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</si>
  <si>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</si>
  <si>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</si>
  <si>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</si>
  <si>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</si>
  <si>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</si>
  <si>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</si>
  <si>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</si>
  <si>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</si>
  <si>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</si>
  <si>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</si>
  <si>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</si>
  <si>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</si>
  <si>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</si>
  <si>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</si>
  <si>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</si>
  <si>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</si>
  <si>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</si>
  <si>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</si>
  <si>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</si>
  <si>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</si>
  <si>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</si>
  <si>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</si>
  <si>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</si>
  <si>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</si>
  <si>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</si>
  <si>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</si>
  <si>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</si>
  <si>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</si>
  <si>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</si>
  <si>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</si>
  <si>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</si>
  <si>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</si>
  <si>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</si>
  <si>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</si>
  <si>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</si>
  <si>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</si>
  <si>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</si>
  <si>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</si>
  <si>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</si>
  <si>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</si>
  <si>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</si>
  <si>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</si>
  <si>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</si>
  <si>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</si>
  <si>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</si>
  <si>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</si>
  <si>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</si>
  <si>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</si>
  <si>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</si>
  <si>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</si>
  <si>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</si>
  <si>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</si>
  <si>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</si>
  <si>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</si>
  <si>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</si>
  <si>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</si>
  <si>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</si>
  <si>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</si>
  <si>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</si>
  <si>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</si>
  <si>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</si>
  <si>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</si>
  <si>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</si>
  <si>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</si>
  <si>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</si>
  <si>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</si>
  <si>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</si>
  <si>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</si>
  <si>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</si>
  <si>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</si>
  <si>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</si>
  <si>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</si>
  <si>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</si>
  <si>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</si>
  <si>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</si>
  <si>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</si>
  <si>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</si>
  <si>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</si>
  <si>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</si>
  <si>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</si>
  <si>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</si>
  <si>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</si>
  <si>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</si>
  <si>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</si>
  <si>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</si>
  <si>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</si>
  <si>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</si>
  <si>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</si>
  <si>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</si>
  <si>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</si>
  <si>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</si>
  <si>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</si>
  <si>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</si>
  <si>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</si>
  <si>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</si>
  <si>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</si>
  <si>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</si>
  <si>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</si>
  <si>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</si>
  <si>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</si>
  <si>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</si>
  <si>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</si>
  <si>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</si>
  <si>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</si>
  <si>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</si>
  <si>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</si>
  <si>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</si>
  <si>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</si>
  <si>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</si>
  <si>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</si>
  <si>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</si>
  <si>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</si>
  <si>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</si>
  <si>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</si>
  <si>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</si>
  <si>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</si>
  <si>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</si>
  <si>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</si>
  <si>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</si>
  <si>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</si>
  <si>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</si>
  <si>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</si>
  <si>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</si>
  <si>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</si>
  <si>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</si>
  <si>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</si>
  <si>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</si>
  <si>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</si>
  <si>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</si>
  <si>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</si>
  <si>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</si>
  <si>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</si>
  <si>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</si>
  <si>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</si>
  <si>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</si>
  <si>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</si>
  <si>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</si>
  <si>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</si>
  <si>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</si>
  <si>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</si>
  <si>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</si>
  <si>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</si>
  <si>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</si>
  <si>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</si>
  <si>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</si>
  <si>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</si>
  <si>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</si>
  <si>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</si>
  <si>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</si>
  <si>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</si>
  <si>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</si>
  <si>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</si>
  <si>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</si>
  <si>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</si>
  <si>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</si>
  <si>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</si>
  <si>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</si>
  <si>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</si>
  <si>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</si>
  <si>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</si>
  <si>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</si>
  <si>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</si>
  <si>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</si>
  <si>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</si>
  <si>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</si>
  <si>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</si>
  <si>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</si>
  <si>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</si>
  <si>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</si>
  <si>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</si>
  <si>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</si>
  <si>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</si>
  <si>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</si>
  <si>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</si>
  <si>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</si>
  <si>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</si>
  <si>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</si>
  <si>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</si>
  <si>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</si>
  <si>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</si>
  <si>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</si>
  <si>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</si>
  <si>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</si>
  <si>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</si>
  <si>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</si>
  <si>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</si>
  <si>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</si>
  <si>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</si>
  <si>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</si>
  <si>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</si>
  <si>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</si>
  <si>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</si>
  <si>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</si>
  <si>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</si>
  <si>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</si>
  <si>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</si>
  <si>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</si>
  <si>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</si>
  <si>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</si>
  <si>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</si>
  <si>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</si>
  <si>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</si>
  <si>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</si>
  <si>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</si>
  <si>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</si>
  <si>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</si>
  <si>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</si>
  <si>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</si>
  <si>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</si>
  <si>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</si>
  <si>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</si>
  <si>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</si>
  <si>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</si>
  <si>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</si>
  <si>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</si>
  <si>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</si>
  <si>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</si>
  <si>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</si>
  <si>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</si>
  <si>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</si>
  <si>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</si>
  <si>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</si>
  <si>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</si>
  <si>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</si>
  <si>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</si>
  <si>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</si>
  <si>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</si>
  <si>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</si>
  <si>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</si>
  <si>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</si>
  <si>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</si>
  <si>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</si>
  <si>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</si>
  <si>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</si>
  <si>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</si>
  <si>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</si>
  <si>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</si>
  <si>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</si>
  <si>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</si>
  <si>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</si>
  <si>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</si>
  <si>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</si>
  <si>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</si>
  <si>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</si>
  <si>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</si>
  <si>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</si>
  <si>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</si>
  <si>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</si>
  <si>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</si>
  <si>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</si>
  <si>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</si>
  <si>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</si>
  <si>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</si>
  <si>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</si>
  <si>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</si>
  <si>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</si>
  <si>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</si>
  <si>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</si>
  <si>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</si>
  <si>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</si>
  <si>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</si>
  <si>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</si>
  <si>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</si>
  <si>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</si>
  <si>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</si>
  <si>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</si>
  <si>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</si>
  <si>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</si>
  <si>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</si>
  <si>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</si>
  <si>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</si>
  <si>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</si>
  <si>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</si>
  <si>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</si>
  <si>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</si>
  <si>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</si>
  <si>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</si>
  <si>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</si>
  <si>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</si>
  <si>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</si>
  <si>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</si>
  <si>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</si>
  <si>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</si>
  <si>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</si>
  <si>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</si>
  <si>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</si>
  <si>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</si>
  <si>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</si>
  <si>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</si>
  <si>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</si>
  <si>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</si>
  <si>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</si>
  <si>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</si>
  <si>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</si>
  <si>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</si>
  <si>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</si>
  <si>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</si>
  <si>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</si>
  <si>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</si>
  <si>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</si>
  <si>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</si>
  <si>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</si>
  <si>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</si>
  <si>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</si>
  <si>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</si>
  <si>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</si>
  <si>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</si>
  <si>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</si>
  <si>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</si>
  <si>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</si>
  <si>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</si>
  <si>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</si>
  <si>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</si>
  <si>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</si>
  <si>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</si>
  <si>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</si>
  <si>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</si>
  <si>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</si>
  <si>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</si>
  <si>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</si>
  <si>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</si>
  <si>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</si>
  <si>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</si>
  <si>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</si>
  <si>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</si>
  <si>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</si>
  <si>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</si>
  <si>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</si>
  <si>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</si>
  <si>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</si>
  <si>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</si>
  <si>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</si>
  <si>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</si>
  <si>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</si>
  <si>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</si>
  <si>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</si>
  <si>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</si>
  <si>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</si>
  <si>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</si>
  <si>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</si>
  <si>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</si>
  <si>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</si>
  <si>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</si>
  <si>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</si>
  <si>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</si>
  <si>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</si>
  <si>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</si>
  <si>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</si>
  <si>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</si>
  <si>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</si>
  <si>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</si>
  <si>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</si>
  <si>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</si>
  <si>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</si>
  <si>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</si>
  <si>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</si>
  <si>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</si>
  <si>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</si>
  <si>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</si>
  <si>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</si>
  <si>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</si>
  <si>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</si>
  <si>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</si>
  <si>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</si>
  <si>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</si>
  <si>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</si>
  <si>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</si>
  <si>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</si>
  <si>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</si>
  <si>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</si>
  <si>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</si>
  <si>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</si>
  <si>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</si>
  <si>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</si>
  <si>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</si>
  <si>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</si>
  <si>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</si>
  <si>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</si>
  <si>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</si>
  <si>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</si>
  <si>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</si>
  <si>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</si>
  <si>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</si>
  <si>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</si>
  <si>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</si>
  <si>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</si>
  <si>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</si>
  <si>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</si>
  <si>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</si>
  <si>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</si>
  <si>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</si>
  <si>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</si>
  <si>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</si>
  <si>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</si>
  <si>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</si>
  <si>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</si>
  <si>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</si>
  <si>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</si>
  <si>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</si>
  <si>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</si>
  <si>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</si>
  <si>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</si>
  <si>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</si>
  <si>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</si>
  <si>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</si>
  <si>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</si>
  <si>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</si>
  <si>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</si>
  <si>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</si>
  <si>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</si>
  <si>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</si>
  <si>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</si>
  <si>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</si>
  <si>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</si>
  <si>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</si>
  <si>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</si>
  <si>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</si>
  <si>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</si>
  <si>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</si>
  <si>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</si>
  <si>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</si>
  <si>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</si>
  <si>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</si>
  <si>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</si>
  <si>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</si>
  <si>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</si>
  <si>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</si>
  <si>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</si>
  <si>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</si>
  <si>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</si>
  <si>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</si>
  <si>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</si>
  <si>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</si>
  <si>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</si>
  <si>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</si>
  <si>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</si>
  <si>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</si>
  <si>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</si>
  <si>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</si>
  <si>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</si>
  <si>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</si>
  <si>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</si>
  <si>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</si>
  <si>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</si>
  <si>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</si>
  <si>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</si>
  <si>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</si>
  <si>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</si>
  <si>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</si>
  <si>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</si>
  <si>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</si>
  <si>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</si>
  <si>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</si>
  <si>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</si>
  <si>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</si>
  <si>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</si>
  <si>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</si>
  <si>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</si>
  <si>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</si>
  <si>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</si>
  <si>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</si>
  <si>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</si>
  <si>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</si>
  <si>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</si>
  <si>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</si>
  <si>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</si>
  <si>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</si>
  <si>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</si>
  <si>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</si>
  <si>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</si>
  <si>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</si>
  <si>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</si>
  <si>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</si>
  <si>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</si>
  <si>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</si>
  <si>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</si>
  <si>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</si>
  <si>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</si>
  <si>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</si>
  <si>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</si>
  <si>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</si>
  <si>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</si>
  <si>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</si>
  <si>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</si>
  <si>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</si>
  <si>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</si>
  <si>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</si>
  <si>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</si>
  <si>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</si>
  <si>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</si>
  <si>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</si>
  <si>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</si>
  <si>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</si>
  <si>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</si>
  <si>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</si>
  <si>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</si>
  <si>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</si>
  <si>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</si>
  <si>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</si>
  <si>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</si>
  <si>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</si>
  <si>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</si>
  <si>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</si>
  <si>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</si>
  <si>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</si>
  <si>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</si>
  <si>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</si>
  <si>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</si>
  <si>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</si>
  <si>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</si>
  <si>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</si>
  <si>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</si>
  <si>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</si>
  <si>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</si>
  <si>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</si>
  <si>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</si>
  <si>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</si>
  <si>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</si>
  <si>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</si>
  <si>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</si>
  <si>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</si>
  <si>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</si>
  <si>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</si>
  <si>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</si>
  <si>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</si>
  <si>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</si>
  <si>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</si>
  <si>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</si>
  <si>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</si>
  <si>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</si>
  <si>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</si>
  <si>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</si>
  <si>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</si>
  <si>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</si>
  <si>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</si>
  <si>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</si>
  <si>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</si>
  <si>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</si>
  <si>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</si>
  <si>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</si>
  <si>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</si>
  <si>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</si>
  <si>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</si>
  <si>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</si>
  <si>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</si>
  <si>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</si>
  <si>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</si>
  <si>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</si>
  <si>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</si>
  <si>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</si>
  <si>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</si>
  <si>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</si>
  <si>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</si>
  <si>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</si>
  <si>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</si>
  <si>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</si>
  <si>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</si>
  <si>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</si>
  <si>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</si>
  <si>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</si>
  <si>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</si>
  <si>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</si>
  <si>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</si>
  <si>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</si>
  <si>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</si>
  <si>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</si>
  <si>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</si>
  <si>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</si>
  <si>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</si>
  <si>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</si>
  <si>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</si>
  <si>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</si>
  <si>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</si>
  <si>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</si>
  <si>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</si>
  <si>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</si>
  <si>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</si>
  <si>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</si>
  <si>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</si>
  <si>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</si>
  <si>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</si>
  <si>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</si>
  <si>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</si>
  <si>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</si>
  <si>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</si>
  <si>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</si>
  <si>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</si>
  <si>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</si>
  <si>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</si>
  <si>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</si>
  <si>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</si>
  <si>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</si>
  <si>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</si>
  <si>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</si>
  <si>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</si>
  <si>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</si>
  <si>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</si>
  <si>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</si>
  <si>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</si>
  <si>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</si>
  <si>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</si>
  <si>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</si>
  <si>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</si>
  <si>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</si>
  <si>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</si>
  <si>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</si>
  <si>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</si>
  <si>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</si>
  <si>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</si>
  <si>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</si>
  <si>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</si>
  <si>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</si>
  <si>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</si>
  <si>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</si>
  <si>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</si>
  <si>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</si>
  <si>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</si>
  <si>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</si>
  <si>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</si>
  <si>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</si>
  <si>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</si>
  <si>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</si>
  <si>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</si>
  <si>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</si>
  <si>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</si>
  <si>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</si>
  <si>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</si>
  <si>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</si>
  <si>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</si>
  <si>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</si>
  <si>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</si>
  <si>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</si>
  <si>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</si>
  <si>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</si>
  <si>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</si>
  <si>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</si>
  <si>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</si>
  <si>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</si>
  <si>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</si>
  <si>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</si>
  <si>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</si>
  <si>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</si>
  <si>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</si>
  <si>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</si>
  <si>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</si>
  <si>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</si>
  <si>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</si>
  <si>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</si>
  <si>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</si>
  <si>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</si>
  <si>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</si>
  <si>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</si>
  <si>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</si>
  <si>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</si>
  <si>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</si>
  <si>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</si>
  <si>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</si>
  <si>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</si>
  <si>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</si>
  <si>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</si>
  <si>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</si>
  <si>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</si>
  <si>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</si>
  <si>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</si>
  <si>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</si>
  <si>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</si>
  <si>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</si>
  <si>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</si>
  <si>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</si>
  <si>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</si>
  <si>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</si>
  <si>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</si>
  <si>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</si>
  <si>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</si>
  <si>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</si>
  <si>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</si>
  <si>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</si>
  <si>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</si>
  <si>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</si>
  <si>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</si>
  <si>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</si>
  <si>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</si>
  <si>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</si>
  <si>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</si>
  <si>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</si>
  <si>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</si>
  <si>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</si>
  <si>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</si>
  <si>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</si>
  <si>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</si>
  <si>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</si>
  <si>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</si>
  <si>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</si>
  <si>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</si>
  <si>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</si>
  <si>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</si>
  <si>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</si>
  <si>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</si>
  <si>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</si>
  <si>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</si>
  <si>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</si>
  <si>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</si>
  <si>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</si>
  <si>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</si>
  <si>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</si>
  <si>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</si>
  <si>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</si>
  <si>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</si>
  <si>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</si>
  <si>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</si>
  <si>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</si>
  <si>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</si>
  <si>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</si>
  <si>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</si>
  <si>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</si>
  <si>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</si>
  <si>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</si>
  <si>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</si>
  <si>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</si>
  <si>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</si>
  <si>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</si>
  <si>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</si>
  <si>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</si>
  <si>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</si>
  <si>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</si>
  <si>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</si>
  <si>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</si>
  <si>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</si>
  <si>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</si>
  <si>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</si>
  <si>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</si>
  <si>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</si>
  <si>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</si>
  <si>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</si>
  <si>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</si>
  <si>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</si>
  <si>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</si>
  <si>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</si>
  <si>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</si>
  <si>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</si>
  <si>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</si>
  <si>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</si>
  <si>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</si>
  <si>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</si>
  <si>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</si>
  <si>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</si>
  <si>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</si>
  <si>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</si>
  <si>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</si>
  <si>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</si>
  <si>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</si>
  <si>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</si>
  <si>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</si>
  <si>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</si>
  <si>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</si>
  <si>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</si>
  <si>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</si>
  <si>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</si>
  <si>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</si>
  <si>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</si>
  <si>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</si>
  <si>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</si>
  <si>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</si>
  <si>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</si>
  <si>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</si>
  <si>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</si>
  <si>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</si>
  <si>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</si>
  <si>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</si>
  <si>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</si>
  <si>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</si>
  <si>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</si>
  <si>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</si>
  <si>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</si>
  <si>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</si>
  <si>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</si>
  <si>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</si>
  <si>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</si>
  <si>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</si>
  <si>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</si>
  <si>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</si>
  <si>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</si>
  <si>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</si>
  <si>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</si>
  <si>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</si>
  <si>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</si>
  <si>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</si>
  <si>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</si>
  <si>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</si>
  <si>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</si>
  <si>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</si>
  <si>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</si>
  <si>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</si>
  <si>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</si>
  <si>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</si>
  <si>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</si>
  <si>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</si>
  <si>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</si>
  <si>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</si>
  <si>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</si>
  <si>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</si>
  <si>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</si>
  <si>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</si>
  <si>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</si>
  <si>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</si>
  <si>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</si>
  <si>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</si>
  <si>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</si>
  <si>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</si>
  <si>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</si>
  <si>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</si>
  <si>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</si>
  <si>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</si>
  <si>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</si>
  <si>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</si>
  <si>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</si>
  <si>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</si>
  <si>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</si>
  <si>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</si>
  <si>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</si>
  <si>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</si>
  <si>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</si>
  <si>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</si>
  <si>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</si>
  <si>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</si>
  <si>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</si>
  <si>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</si>
  <si>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</si>
  <si>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</si>
  <si>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</si>
  <si>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</si>
  <si>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</si>
  <si>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</si>
  <si>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</si>
  <si>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</si>
  <si>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</si>
  <si>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</si>
  <si>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</si>
  <si>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</si>
  <si>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</si>
  <si>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</si>
  <si>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</si>
  <si>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</si>
  <si>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</si>
  <si>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</si>
  <si>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</si>
  <si>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</si>
  <si>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</si>
  <si>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</si>
  <si>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</si>
  <si>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</si>
  <si>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</si>
  <si>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</si>
  <si>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</si>
  <si>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</si>
  <si>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</si>
  <si>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</si>
  <si>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</si>
  <si>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</si>
  <si>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</si>
  <si>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</si>
  <si>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</si>
  <si>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</si>
  <si>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</si>
  <si>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</si>
  <si>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</si>
  <si>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</si>
  <si>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</si>
  <si>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</si>
  <si>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</si>
  <si>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</si>
  <si>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</si>
  <si>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</si>
  <si>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</si>
  <si>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</si>
  <si>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</si>
  <si>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</si>
  <si>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</si>
  <si>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</si>
  <si>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</si>
  <si>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</si>
  <si>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</si>
  <si>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</si>
  <si>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</si>
  <si>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</si>
  <si>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</si>
  <si>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</si>
  <si>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</si>
  <si>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</si>
  <si>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</si>
  <si>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</si>
  <si>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</si>
  <si>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</si>
  <si>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</si>
  <si>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</si>
  <si>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</si>
  <si>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</si>
  <si>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</si>
  <si>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</si>
  <si>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</si>
  <si>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</si>
  <si>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</si>
  <si>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</si>
  <si>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</si>
  <si>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</si>
  <si>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</si>
  <si>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</si>
  <si>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</si>
  <si>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</si>
  <si>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</si>
  <si>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</si>
  <si>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</si>
  <si>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</si>
  <si>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</si>
  <si>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</si>
  <si>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</si>
  <si>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</si>
  <si>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</si>
  <si>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</si>
  <si>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</si>
  <si>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</si>
  <si>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</si>
  <si>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</si>
  <si>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</si>
  <si>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</si>
  <si>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</si>
  <si>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</si>
  <si>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</si>
  <si>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</si>
  <si>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</si>
  <si>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</si>
  <si>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</si>
  <si>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</si>
  <si>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</si>
  <si>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</si>
  <si>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</si>
  <si>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</si>
  <si>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</si>
  <si>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</si>
  <si>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</si>
  <si>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</si>
  <si>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</si>
  <si>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</si>
  <si>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</si>
  <si>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</si>
  <si>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</si>
  <si>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</si>
  <si>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</si>
  <si>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</si>
  <si>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</si>
  <si>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</si>
  <si>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</si>
  <si>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</si>
  <si>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</si>
  <si>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</si>
  <si>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</si>
  <si>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</si>
  <si>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</si>
  <si>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</si>
  <si>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</si>
  <si>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</si>
  <si>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</si>
  <si>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</si>
  <si>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</si>
  <si>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</si>
  <si>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</si>
  <si>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</si>
  <si>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</si>
  <si>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</si>
  <si>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</si>
  <si>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</si>
  <si>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</si>
  <si>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</si>
  <si>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</si>
  <si>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</si>
  <si>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</si>
  <si>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</si>
  <si>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</si>
  <si>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</si>
  <si>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</si>
  <si>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</si>
  <si>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</si>
  <si>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</si>
  <si>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</si>
  <si>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</si>
  <si>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</si>
  <si>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</si>
  <si>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</si>
  <si>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</si>
  <si>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</si>
  <si>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</si>
  <si>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</si>
  <si>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</si>
  <si>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</si>
  <si>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</si>
  <si>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</si>
  <si>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</si>
  <si>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</si>
  <si>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</si>
  <si>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</si>
  <si>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</si>
  <si>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</si>
  <si>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</si>
  <si>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</si>
  <si>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</si>
  <si>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</si>
  <si>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</si>
  <si>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</si>
  <si>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</si>
  <si>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</si>
  <si>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</si>
  <si>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</si>
  <si>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</si>
  <si>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</si>
  <si>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</si>
  <si>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</si>
  <si>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</si>
  <si>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</si>
  <si>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</si>
  <si>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</si>
  <si>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</si>
  <si>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</si>
  <si>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</si>
  <si>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</si>
  <si>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</si>
  <si>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</si>
  <si>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</si>
  <si>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</si>
  <si>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</si>
  <si>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</si>
  <si>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</si>
  <si>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</si>
  <si>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</si>
  <si>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</si>
  <si>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</si>
  <si>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</si>
  <si>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</si>
  <si>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</si>
  <si>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</si>
  <si>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</si>
  <si>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</si>
  <si>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</si>
  <si>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</si>
  <si>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</si>
  <si>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</si>
  <si>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</si>
  <si>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</si>
  <si>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</si>
  <si>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</si>
  <si>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</si>
  <si>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</si>
  <si>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</si>
  <si>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</si>
  <si>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</si>
  <si>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</si>
  <si>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</si>
  <si>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</si>
  <si>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</si>
  <si>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</si>
  <si>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</si>
  <si>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</si>
  <si>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</si>
  <si>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</si>
  <si>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</si>
  <si>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</si>
  <si>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</si>
  <si>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</si>
  <si>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</si>
  <si>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</si>
  <si>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</si>
  <si>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</si>
  <si>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</si>
  <si>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</si>
  <si>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</si>
  <si>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</si>
  <si>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</si>
  <si>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</si>
  <si>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</si>
  <si>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</si>
  <si>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</si>
  <si>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</si>
  <si>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</si>
  <si>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</si>
  <si>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</si>
  <si>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</si>
  <si>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</si>
  <si>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</si>
  <si>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</si>
  <si>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</si>
  <si>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</si>
  <si>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</si>
  <si>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</si>
  <si>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</si>
  <si>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</si>
  <si>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</si>
  <si>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</si>
  <si>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</si>
  <si>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</si>
  <si>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</si>
  <si>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</si>
  <si>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</si>
  <si>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</si>
  <si>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</si>
  <si>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</si>
  <si>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</si>
  <si>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</si>
  <si>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</si>
  <si>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</si>
  <si>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</si>
  <si>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</si>
  <si>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</si>
  <si>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</si>
  <si>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</si>
  <si>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</si>
  <si>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</si>
  <si>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</si>
  <si>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</si>
  <si>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</si>
  <si>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</si>
  <si>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</si>
  <si>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</si>
  <si>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</si>
  <si>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</si>
  <si>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</si>
  <si>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</si>
  <si>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</si>
  <si>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</si>
  <si>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</si>
  <si>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</si>
  <si>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</si>
  <si>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</si>
  <si>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</si>
  <si>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</si>
  <si>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</si>
  <si>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</si>
  <si>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</si>
  <si>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</si>
  <si>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</si>
  <si>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</si>
  <si>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</si>
  <si>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</si>
  <si>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</si>
  <si>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</si>
  <si>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</si>
  <si>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</si>
  <si>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</si>
  <si>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</si>
  <si>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</si>
  <si>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</si>
  <si>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</si>
  <si>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</si>
  <si>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</si>
  <si>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</si>
  <si>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</si>
  <si>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</si>
  <si>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</si>
  <si>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</si>
  <si>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</si>
  <si>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</si>
  <si>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</si>
  <si>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</si>
  <si>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</si>
  <si>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</si>
  <si>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</si>
  <si>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</si>
  <si>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</si>
  <si>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</si>
  <si>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</si>
  <si>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</si>
  <si>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</si>
  <si>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</si>
  <si>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</si>
  <si>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</si>
  <si>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</si>
  <si>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</si>
  <si>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</si>
  <si>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</si>
  <si>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</si>
  <si>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</si>
  <si>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</si>
  <si>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</si>
  <si>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</si>
  <si>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</si>
  <si>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</si>
  <si>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</si>
  <si>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</si>
  <si>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</si>
  <si>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</si>
  <si>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</si>
  <si>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</si>
  <si>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</si>
  <si>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</si>
  <si>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</si>
  <si>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</si>
  <si>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</si>
  <si>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</si>
  <si>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</si>
  <si>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</si>
  <si>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</si>
  <si>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</si>
  <si>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</si>
  <si>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</si>
  <si>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</si>
  <si>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</si>
  <si>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</si>
  <si>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</si>
  <si>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</si>
  <si>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</si>
  <si>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</si>
  <si>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</si>
  <si>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</si>
  <si>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</si>
  <si>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</si>
  <si>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</si>
  <si>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</si>
  <si>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</si>
  <si>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</si>
  <si>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</si>
  <si>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</si>
  <si>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</si>
  <si>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</si>
  <si>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</si>
  <si>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</si>
  <si>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</si>
  <si>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</si>
  <si>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</si>
  <si>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</si>
  <si>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</si>
  <si>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</si>
  <si>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</si>
  <si>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</si>
  <si>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</si>
  <si>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</si>
  <si>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</si>
  <si>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</si>
  <si>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</si>
  <si>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</si>
  <si>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</si>
  <si>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</si>
  <si>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</si>
  <si>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</si>
  <si>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</si>
  <si>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</si>
  <si>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</si>
  <si>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</si>
  <si>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</si>
  <si>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</si>
  <si>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</si>
  <si>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</si>
  <si>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</si>
  <si>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</si>
  <si>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</si>
  <si>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</si>
  <si>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</si>
  <si>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</si>
  <si>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</si>
  <si>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</si>
  <si>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</si>
  <si>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</si>
  <si>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</si>
  <si>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</si>
  <si>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</si>
  <si>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</si>
  <si>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</si>
  <si>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</si>
  <si>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</si>
  <si>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</si>
  <si>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</si>
  <si>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</si>
  <si>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</si>
  <si>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</si>
  <si>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</si>
  <si>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</si>
  <si>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</si>
  <si>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</si>
  <si>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</si>
  <si>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</si>
  <si>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</si>
  <si>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</si>
  <si>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</si>
  <si>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</si>
  <si>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</si>
  <si>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</si>
  <si>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</si>
  <si>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</si>
  <si>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</si>
  <si>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</si>
  <si>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</si>
  <si>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</si>
  <si>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</si>
  <si>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</si>
  <si>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</si>
  <si>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</si>
  <si>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</si>
  <si>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</si>
  <si>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</si>
  <si>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</si>
  <si>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</si>
  <si>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</si>
  <si>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</si>
  <si>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</si>
  <si>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</si>
  <si>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</si>
  <si>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</si>
  <si>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</si>
  <si>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</si>
  <si>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</si>
  <si>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</si>
  <si>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</si>
  <si>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</si>
  <si>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</si>
  <si>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</si>
  <si>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</si>
  <si>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</si>
  <si>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</si>
  <si>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</si>
  <si>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</si>
  <si>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</si>
  <si>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</si>
  <si>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</si>
  <si>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</si>
  <si>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</si>
  <si>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</si>
  <si>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</si>
  <si>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</si>
  <si>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</si>
  <si>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</si>
  <si>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</si>
  <si>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</si>
  <si>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</si>
  <si>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</si>
  <si>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</si>
  <si>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</si>
  <si>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</si>
  <si>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</si>
  <si>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</si>
  <si>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</si>
  <si>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</si>
  <si>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</si>
  <si>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</si>
  <si>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</si>
  <si>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</si>
  <si>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</si>
  <si>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</si>
  <si>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</si>
  <si>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</si>
  <si>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</si>
  <si>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</si>
  <si>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</si>
  <si>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</si>
  <si>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</si>
  <si>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</si>
  <si>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</si>
  <si>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</si>
  <si>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</si>
  <si>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</si>
  <si>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</si>
  <si>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</si>
  <si>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</si>
  <si>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</si>
  <si>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</si>
  <si>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</si>
  <si>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</si>
  <si>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</si>
  <si>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</si>
  <si>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</si>
  <si>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</si>
  <si>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</si>
  <si>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</si>
  <si>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</si>
  <si>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</si>
  <si>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</si>
  <si>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</si>
  <si>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</si>
  <si>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</si>
  <si>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</si>
  <si>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</si>
  <si>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</si>
  <si>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</si>
  <si>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</si>
  <si>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</si>
  <si>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</si>
  <si>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</si>
  <si>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</si>
  <si>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</si>
  <si>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</si>
  <si>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</si>
  <si>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</si>
  <si>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</si>
  <si>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</si>
  <si>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</si>
  <si>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</si>
  <si>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</si>
  <si>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</si>
  <si>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</si>
  <si>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</si>
  <si>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</si>
  <si>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</si>
  <si>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</si>
  <si>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</si>
  <si>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</si>
  <si>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</si>
  <si>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</si>
  <si>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</si>
  <si>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</si>
  <si>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</si>
  <si>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</si>
  <si>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</si>
  <si>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</si>
  <si>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</si>
  <si>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</si>
  <si>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</si>
  <si>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</si>
  <si>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</si>
  <si>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</si>
  <si>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</si>
  <si>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</si>
  <si>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</si>
  <si>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</si>
  <si>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</si>
  <si>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</si>
  <si>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</si>
  <si>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</si>
  <si>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</si>
  <si>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</si>
  <si>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</si>
  <si>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</si>
  <si>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</si>
  <si>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</si>
  <si>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</si>
  <si>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</si>
  <si>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</si>
  <si>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</si>
  <si>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</si>
  <si>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</si>
  <si>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</si>
  <si>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</si>
  <si>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</si>
  <si>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</si>
  <si>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</si>
  <si>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</si>
  <si>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</si>
  <si>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</si>
  <si>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</si>
  <si>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</si>
  <si>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</si>
  <si>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</si>
  <si>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</si>
  <si>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</si>
  <si>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</si>
  <si>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</si>
  <si>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</si>
  <si>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</si>
  <si>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</si>
  <si>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</si>
  <si>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</si>
  <si>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</si>
  <si>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</si>
  <si>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</si>
  <si>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</si>
  <si>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</si>
  <si>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</si>
  <si>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</si>
  <si>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</si>
  <si>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</si>
  <si>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</si>
  <si>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</si>
  <si>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</si>
  <si>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</si>
  <si>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</si>
  <si>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</si>
  <si>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</si>
  <si>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</si>
  <si>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</si>
  <si>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</si>
  <si>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</si>
  <si>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</si>
  <si>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</si>
  <si>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</si>
  <si>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</si>
  <si>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</si>
  <si>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</si>
  <si>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</si>
  <si>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</si>
  <si>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</si>
  <si>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</si>
  <si>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</si>
  <si>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</si>
  <si>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</si>
  <si>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</si>
  <si>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</si>
  <si>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</si>
  <si>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</si>
  <si>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</si>
  <si>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</si>
  <si>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</si>
  <si>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</si>
  <si>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</si>
  <si>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</si>
  <si>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</si>
  <si>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</si>
  <si>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</si>
  <si>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</si>
  <si>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</si>
  <si>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</si>
  <si>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</si>
  <si>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</si>
  <si>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</si>
  <si>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</si>
  <si>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</si>
  <si>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</si>
  <si>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</si>
  <si>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</si>
  <si>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</si>
  <si>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</si>
  <si>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</si>
  <si>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</si>
  <si>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</si>
  <si>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</si>
  <si>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</si>
  <si>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</si>
  <si>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</si>
  <si>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</si>
  <si>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</si>
  <si>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</si>
  <si>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</si>
  <si>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</si>
  <si>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</si>
  <si>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</si>
  <si>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</si>
  <si>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</si>
  <si>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</si>
  <si>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</si>
  <si>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</si>
  <si>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</si>
  <si>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</si>
  <si>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</si>
  <si>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</si>
  <si>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</si>
  <si>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</si>
  <si>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</si>
  <si>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</si>
  <si>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</si>
  <si>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</si>
  <si>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</si>
  <si>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</si>
  <si>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</si>
  <si>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</si>
  <si>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</si>
  <si>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</si>
  <si>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</si>
  <si>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</si>
  <si>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</si>
  <si>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</si>
  <si>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</si>
  <si>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</si>
  <si>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</si>
  <si>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</si>
  <si>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</si>
  <si>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</si>
  <si>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</si>
  <si>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</si>
  <si>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</si>
  <si>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</si>
  <si>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</si>
  <si>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</si>
  <si>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</si>
  <si>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</si>
  <si>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</si>
  <si>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</si>
  <si>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</si>
  <si>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</si>
  <si>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</si>
  <si>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</si>
  <si>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</si>
  <si>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</si>
  <si>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</si>
  <si>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</si>
  <si>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</si>
  <si>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</si>
  <si>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</si>
  <si>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</si>
  <si>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</si>
  <si>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</si>
  <si>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</si>
  <si>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</si>
  <si>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</si>
  <si>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</si>
  <si>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</si>
  <si>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</si>
  <si>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</si>
  <si>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</si>
  <si>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</si>
  <si>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</si>
  <si>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</si>
  <si>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</si>
  <si>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</si>
  <si>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</si>
  <si>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</si>
  <si>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</si>
  <si>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</si>
  <si>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</si>
  <si>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</si>
  <si>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</si>
  <si>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</si>
  <si>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</si>
  <si>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</si>
  <si>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</si>
  <si>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</si>
  <si>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</si>
  <si>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</si>
  <si>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</si>
  <si>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</si>
  <si>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</si>
  <si>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</si>
  <si>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</si>
  <si>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</si>
  <si>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</si>
  <si>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</si>
  <si>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</si>
  <si>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</si>
  <si>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</si>
  <si>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</si>
  <si>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</si>
  <si>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</si>
  <si>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</si>
  <si>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</si>
  <si>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</si>
  <si>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</si>
  <si>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</si>
  <si>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</si>
  <si>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</si>
  <si>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</si>
  <si>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</si>
  <si>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</si>
  <si>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</si>
  <si>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</si>
  <si>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</si>
  <si>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</si>
  <si>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</si>
  <si>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</si>
  <si>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</si>
  <si>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</si>
  <si>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</si>
  <si>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</si>
  <si>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</si>
  <si>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</si>
  <si>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</si>
  <si>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</si>
  <si>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</si>
  <si>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</si>
  <si>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</si>
  <si>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</si>
  <si>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</si>
  <si>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</si>
  <si>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</si>
  <si>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</si>
  <si>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</si>
  <si>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</si>
  <si>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</si>
  <si>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</si>
  <si>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</si>
  <si>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</si>
  <si>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</si>
  <si>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</si>
  <si>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</si>
  <si>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</si>
  <si>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</si>
  <si>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</si>
  <si>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</si>
  <si>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</si>
  <si>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</si>
  <si>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</si>
  <si>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</si>
  <si>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</si>
  <si>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</si>
  <si>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</si>
  <si>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</si>
  <si>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</si>
  <si>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</si>
  <si>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</si>
  <si>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</si>
  <si>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</si>
  <si>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</si>
  <si>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</si>
  <si>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</si>
  <si>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</si>
  <si>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</si>
  <si>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</si>
  <si>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</si>
  <si>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</si>
  <si>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</si>
  <si>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</si>
  <si>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</si>
  <si>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</si>
  <si>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</si>
  <si>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</si>
  <si>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</si>
  <si>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</si>
  <si>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</si>
  <si>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</si>
  <si>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</si>
  <si>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</si>
  <si>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</si>
  <si>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</si>
  <si>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</si>
  <si>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</si>
  <si>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</si>
  <si>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</si>
  <si>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</si>
  <si>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</si>
  <si>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</si>
  <si>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</si>
  <si>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</si>
  <si>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</si>
  <si>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</si>
  <si>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</si>
  <si>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</si>
  <si>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</si>
  <si>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</si>
  <si>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</si>
  <si>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</si>
  <si>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</si>
  <si>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</si>
  <si>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</si>
  <si>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</si>
  <si>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</si>
  <si>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</si>
  <si>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</si>
  <si>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</si>
  <si>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</si>
  <si>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</si>
  <si>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</si>
  <si>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</si>
  <si>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</si>
  <si>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</si>
  <si>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</si>
  <si>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</si>
  <si>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</si>
  <si>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</si>
  <si>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</si>
  <si>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</si>
  <si>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</si>
  <si>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</si>
  <si>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</si>
  <si>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</si>
  <si>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</si>
  <si>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</si>
  <si>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</si>
  <si>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</si>
  <si>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</si>
  <si>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</si>
  <si>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</si>
  <si>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</si>
  <si>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</si>
  <si>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</si>
  <si>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</si>
  <si>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</si>
  <si>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</si>
  <si>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</si>
  <si>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</si>
  <si>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</si>
  <si>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</si>
  <si>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</si>
  <si>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</si>
  <si>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</si>
  <si>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</si>
  <si>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</si>
  <si>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</si>
  <si>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</si>
  <si>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</si>
  <si>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</si>
  <si>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</si>
  <si>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</si>
  <si>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</si>
  <si>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</si>
  <si>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</si>
  <si>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</si>
  <si>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</si>
  <si>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</si>
  <si>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</si>
  <si>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</si>
  <si>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</si>
  <si>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</si>
  <si>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</si>
  <si>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</si>
  <si>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</si>
  <si>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</si>
  <si>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</si>
  <si>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</si>
  <si>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</si>
  <si>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</si>
  <si>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</si>
  <si>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</si>
  <si>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</si>
  <si>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</si>
  <si>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</si>
  <si>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</si>
  <si>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</si>
  <si>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</si>
  <si>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</si>
  <si>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</si>
  <si>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</si>
  <si>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</si>
  <si>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</si>
  <si>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</si>
  <si>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</si>
  <si>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</si>
  <si>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</si>
  <si>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</si>
  <si>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</si>
  <si>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</si>
  <si>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</si>
  <si>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</si>
  <si>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</si>
  <si>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</si>
  <si>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</si>
  <si>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</si>
  <si>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</si>
  <si>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</si>
  <si>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</si>
  <si>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</si>
  <si>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</si>
  <si>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</si>
  <si>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</si>
  <si>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</si>
  <si>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</si>
  <si>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</si>
  <si>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</si>
  <si>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</si>
  <si>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</si>
  <si>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</si>
  <si>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</si>
  <si>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</si>
  <si>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</si>
  <si>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</si>
  <si>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</si>
  <si>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</si>
  <si>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</si>
  <si>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</si>
  <si>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</si>
  <si>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</si>
  <si>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</si>
  <si>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</si>
  <si>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</si>
  <si>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</si>
  <si>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</si>
  <si>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</si>
  <si>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</si>
  <si>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</si>
  <si>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</si>
  <si>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</si>
  <si>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</si>
  <si>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</si>
  <si>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</si>
  <si>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</si>
  <si>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</si>
  <si>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</si>
  <si>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</si>
  <si>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</si>
  <si>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</si>
  <si>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</si>
  <si>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</si>
  <si>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</si>
  <si>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</si>
  <si>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</si>
  <si>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</si>
  <si>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</si>
  <si>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</si>
  <si>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</si>
  <si>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</si>
  <si>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</si>
  <si>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</si>
  <si>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</si>
  <si>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</si>
  <si>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</si>
  <si>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</si>
  <si>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</si>
  <si>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</si>
  <si>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</si>
  <si>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</si>
  <si>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</si>
  <si>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</si>
  <si>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</si>
  <si>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</si>
  <si>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</si>
  <si>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</si>
  <si>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</si>
  <si>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</si>
  <si>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</si>
  <si>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</si>
  <si>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</si>
  <si>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</si>
  <si>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</si>
  <si>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</si>
  <si>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</si>
  <si>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</si>
  <si>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</si>
  <si>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</si>
  <si>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</si>
  <si>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</si>
  <si>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</si>
  <si>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</si>
  <si>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</si>
  <si>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</si>
  <si>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</si>
  <si>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</si>
  <si>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</si>
  <si>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</si>
  <si>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</si>
  <si>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</si>
  <si>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</si>
  <si>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</si>
  <si>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</si>
  <si>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</si>
  <si>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</si>
  <si>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</si>
  <si>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</si>
  <si>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</si>
  <si>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</si>
  <si>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</si>
  <si>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</si>
  <si>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</si>
  <si>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</si>
  <si>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</si>
  <si>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</si>
  <si>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</si>
  <si>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</si>
  <si>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</si>
  <si>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</si>
  <si>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</si>
  <si>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</si>
  <si>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</si>
  <si>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</si>
  <si>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</si>
  <si>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</si>
  <si>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</si>
  <si>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</si>
  <si>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</si>
  <si>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</si>
  <si>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</si>
  <si>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</si>
  <si>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</si>
  <si>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</si>
  <si>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</si>
  <si>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</si>
  <si>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</si>
  <si>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</si>
  <si>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</si>
  <si>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</si>
  <si>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</si>
  <si>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</si>
  <si>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</si>
  <si>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</si>
  <si>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</si>
  <si>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</si>
  <si>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</si>
  <si>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</si>
  <si>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</si>
  <si>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</si>
  <si>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</si>
  <si>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</si>
  <si>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</si>
  <si>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</si>
  <si>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</si>
  <si>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</si>
  <si>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</si>
  <si>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</si>
  <si>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</si>
  <si>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</si>
  <si>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</si>
  <si>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</si>
  <si>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</si>
  <si>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</si>
  <si>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</si>
  <si>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</si>
  <si>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</si>
  <si>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</si>
  <si>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</si>
  <si>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</si>
  <si>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</si>
  <si>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</si>
  <si>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</si>
  <si>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</si>
  <si>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</si>
  <si>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</si>
  <si>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</si>
  <si>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</si>
  <si>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</si>
  <si>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</si>
  <si>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</si>
  <si>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</si>
  <si>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</si>
  <si>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</si>
  <si>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</si>
  <si>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</si>
  <si>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</si>
  <si>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</si>
  <si>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</si>
  <si>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</si>
  <si>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</si>
  <si>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</si>
  <si>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</si>
  <si>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</si>
  <si>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</si>
  <si>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</si>
  <si>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</si>
  <si>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</si>
  <si>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</si>
  <si>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</si>
  <si>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</si>
  <si>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</si>
  <si>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</si>
  <si>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</si>
  <si>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</si>
  <si>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</si>
  <si>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</si>
  <si>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</si>
  <si>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</si>
  <si>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</si>
  <si>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</si>
  <si>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</si>
  <si>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</si>
  <si>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</si>
  <si>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</si>
  <si>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</si>
  <si>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</si>
  <si>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</si>
  <si>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</si>
  <si>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</si>
  <si>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</si>
  <si>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</si>
  <si>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</si>
  <si>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</si>
  <si>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</si>
  <si>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</si>
  <si>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</si>
  <si>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</si>
  <si>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</si>
  <si>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</si>
  <si>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</si>
  <si>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</si>
  <si>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</si>
  <si>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</si>
  <si>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</si>
  <si>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</si>
  <si>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</si>
  <si>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</si>
  <si>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</si>
  <si>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</si>
  <si>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</si>
  <si>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</si>
  <si>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</si>
  <si>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</si>
  <si>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</si>
  <si>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</si>
  <si>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</si>
  <si>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</si>
  <si>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</si>
  <si>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</si>
  <si>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</si>
  <si>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</si>
  <si>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</si>
  <si>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</si>
  <si>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</si>
  <si>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</si>
  <si>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</si>
  <si>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</si>
  <si>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</si>
  <si>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</si>
  <si>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</si>
  <si>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</si>
  <si>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</si>
  <si>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</si>
  <si>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</si>
  <si>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</si>
  <si>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</si>
  <si>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</si>
  <si>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</si>
  <si>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</si>
  <si>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</si>
  <si>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</si>
  <si>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</si>
  <si>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</si>
  <si>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</si>
  <si>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</si>
  <si>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</si>
  <si>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</si>
  <si>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</si>
  <si>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</si>
  <si>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</si>
  <si>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</si>
  <si>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</si>
  <si>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</si>
  <si>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</si>
  <si>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</si>
  <si>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</si>
  <si>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</si>
  <si>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</si>
  <si>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</si>
  <si>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</si>
  <si>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</si>
  <si>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</si>
  <si>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</si>
  <si>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</si>
  <si>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</si>
  <si>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</si>
  <si>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</si>
  <si>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</si>
  <si>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</si>
  <si>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</si>
  <si>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</si>
  <si>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</si>
  <si>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</si>
  <si>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</si>
  <si>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</si>
  <si>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</si>
  <si>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</si>
  <si>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</si>
  <si>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</si>
  <si>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</si>
  <si>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</si>
  <si>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</si>
  <si>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</si>
  <si>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</si>
  <si>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</si>
  <si>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</si>
  <si>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</si>
  <si>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</si>
  <si>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</si>
  <si>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</si>
  <si>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</si>
  <si>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</si>
  <si>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</si>
  <si>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</si>
  <si>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</si>
  <si>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</si>
  <si>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</si>
  <si>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</si>
  <si>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</si>
  <si>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</si>
  <si>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</si>
  <si>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</si>
  <si>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</si>
  <si>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</si>
  <si>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</si>
  <si>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</si>
  <si>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</si>
  <si>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</si>
  <si>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</si>
  <si>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</si>
  <si>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</si>
  <si>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</si>
  <si>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</si>
  <si>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</si>
  <si>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</si>
  <si>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</si>
  <si>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</si>
  <si>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</si>
  <si>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</si>
  <si>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</si>
  <si>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</si>
  <si>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</si>
  <si>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</si>
  <si>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</si>
  <si>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</si>
  <si>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</si>
  <si>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</si>
  <si>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</si>
  <si>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</si>
  <si>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</si>
  <si>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</si>
  <si>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</si>
  <si>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</si>
  <si>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</si>
  <si>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</si>
  <si>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</si>
  <si>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</si>
  <si>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</si>
  <si>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</si>
  <si>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</si>
  <si>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</si>
  <si>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</si>
  <si>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</si>
  <si>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</si>
  <si>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</si>
  <si>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</si>
  <si>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</si>
  <si>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</si>
  <si>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</si>
  <si>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</si>
  <si>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</si>
  <si>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</si>
  <si>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</si>
  <si>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</si>
  <si>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</si>
  <si>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</si>
  <si>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</si>
  <si>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</si>
  <si>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</si>
  <si>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</si>
  <si>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</si>
  <si>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</si>
  <si>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</si>
  <si>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</si>
  <si>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</si>
  <si>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</si>
  <si>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</si>
  <si>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</si>
  <si>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</si>
  <si>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</si>
  <si>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</si>
  <si>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</si>
  <si>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</si>
  <si>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</si>
  <si>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</si>
  <si>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</si>
  <si>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</si>
  <si>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</si>
  <si>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</si>
  <si>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</si>
  <si>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</si>
  <si>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</si>
  <si>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</si>
  <si>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</si>
  <si>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</si>
  <si>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</si>
  <si>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</si>
  <si>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</si>
  <si>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</si>
  <si>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</si>
  <si>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</si>
  <si>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</si>
  <si>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</si>
  <si>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</si>
  <si>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</si>
  <si>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</si>
  <si>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</si>
  <si>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</si>
  <si>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</si>
  <si>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</si>
  <si>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</si>
  <si>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</si>
  <si>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</si>
  <si>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</si>
  <si>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</si>
  <si>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</si>
  <si>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</si>
  <si>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</si>
  <si>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</si>
  <si>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</si>
  <si>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</si>
  <si>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</si>
  <si>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</si>
  <si>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</si>
  <si>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</si>
  <si>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</si>
  <si>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</si>
  <si>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</si>
  <si>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</si>
  <si>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</si>
  <si>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</si>
  <si>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</si>
  <si>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</si>
  <si>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</si>
  <si>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</si>
  <si>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</si>
  <si>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</si>
  <si>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</si>
  <si>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</si>
  <si>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</si>
  <si>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</si>
  <si>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</si>
  <si>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</si>
  <si>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</si>
  <si>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</si>
  <si>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</si>
  <si>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</si>
  <si>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</si>
  <si>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</si>
  <si>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</si>
  <si>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</si>
  <si>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</si>
  <si>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</si>
  <si>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</si>
  <si>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</si>
  <si>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</si>
  <si>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</si>
  <si>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</si>
  <si>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</si>
  <si>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</si>
  <si>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</si>
  <si>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</si>
  <si>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</si>
  <si>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</si>
  <si>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</si>
  <si>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</si>
  <si>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</si>
  <si>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</si>
  <si>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</si>
  <si>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</si>
  <si>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</si>
  <si>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</si>
  <si>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</si>
  <si>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</si>
  <si>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</si>
  <si>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</si>
  <si>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</si>
  <si>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</si>
  <si>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</si>
  <si>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</si>
  <si>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</si>
  <si>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</si>
  <si>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</si>
  <si>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</si>
  <si>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</si>
  <si>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</si>
  <si>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</si>
  <si>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</si>
  <si>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</si>
  <si>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</si>
  <si>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</si>
  <si>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</si>
  <si>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</si>
  <si>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</si>
  <si>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</si>
  <si>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</si>
  <si>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</si>
  <si>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</si>
  <si>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</si>
  <si>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</si>
  <si>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</si>
  <si>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</si>
  <si>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</si>
  <si>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</si>
  <si>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</si>
  <si>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</si>
  <si>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</si>
  <si>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</si>
  <si>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</si>
  <si>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</si>
  <si>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</si>
  <si>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</si>
  <si>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</si>
  <si>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</si>
  <si>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</si>
  <si>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</si>
  <si>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</si>
  <si>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</si>
  <si>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</si>
  <si>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</si>
  <si>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</si>
  <si>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</si>
  <si>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</si>
  <si>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</si>
  <si>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</si>
  <si>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</si>
  <si>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</si>
  <si>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</si>
  <si>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</si>
  <si>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</si>
  <si>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</si>
  <si>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</si>
  <si>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</si>
  <si>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</si>
  <si>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</si>
  <si>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</si>
  <si>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</si>
  <si>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</si>
  <si>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</si>
  <si>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</si>
  <si>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</si>
  <si>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</si>
  <si>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</si>
  <si>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</si>
  <si>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</si>
  <si>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</si>
  <si>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</si>
  <si>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</si>
  <si>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</si>
  <si>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</si>
  <si>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</si>
  <si>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</si>
  <si>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</si>
  <si>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</si>
  <si>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</si>
  <si>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</si>
  <si>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</si>
  <si>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</si>
  <si>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</si>
  <si>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</si>
  <si>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</si>
  <si>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</si>
  <si>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</si>
  <si>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</si>
  <si>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</si>
  <si>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</si>
  <si>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</si>
  <si>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</si>
  <si>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</si>
  <si>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</si>
  <si>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</si>
  <si>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</si>
  <si>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</si>
  <si>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</si>
  <si>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</si>
  <si>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</si>
  <si>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</si>
  <si>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</si>
  <si>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</si>
  <si>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</si>
  <si>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</si>
  <si>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</si>
  <si>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</si>
  <si>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</si>
  <si>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</si>
  <si>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</si>
  <si>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</si>
  <si>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</si>
  <si>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</si>
  <si>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</si>
  <si>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</si>
  <si>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</si>
  <si>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</si>
  <si>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</si>
  <si>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</si>
  <si>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</si>
  <si>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</si>
  <si>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</si>
  <si>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</si>
  <si>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</si>
  <si>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</si>
  <si>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</si>
  <si>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</si>
  <si>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</si>
  <si>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</si>
  <si>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</si>
  <si>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</si>
  <si>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</si>
  <si>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</si>
  <si>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</si>
  <si>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</si>
  <si>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</si>
  <si>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</si>
  <si>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</si>
  <si>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</si>
  <si>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</si>
  <si>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</si>
  <si>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</si>
  <si>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</si>
  <si>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</si>
  <si>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</si>
  <si>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</si>
  <si>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</si>
  <si>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</si>
  <si>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</si>
  <si>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</si>
  <si>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</si>
  <si>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</si>
  <si>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</si>
  <si>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</si>
  <si>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</si>
  <si>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</si>
  <si>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</si>
  <si>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</si>
  <si>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</si>
  <si>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</si>
  <si>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</si>
  <si>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</si>
  <si>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</si>
  <si>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</si>
  <si>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</si>
  <si>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</si>
  <si>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</si>
  <si>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</si>
  <si>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</si>
  <si>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</si>
  <si>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</si>
  <si>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</si>
  <si>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</si>
  <si>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</si>
  <si>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</si>
  <si>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</si>
  <si>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</si>
  <si>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</si>
  <si>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</si>
  <si>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</si>
  <si>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</si>
  <si>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</si>
  <si>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</si>
  <si>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</si>
  <si>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</si>
  <si>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</si>
  <si>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</si>
  <si>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</si>
  <si>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</si>
  <si>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</si>
  <si>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</si>
  <si>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</si>
  <si>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</si>
  <si>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</si>
  <si>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</si>
  <si>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</si>
  <si>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</si>
  <si>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</si>
  <si>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</si>
  <si>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</si>
  <si>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</si>
  <si>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</si>
  <si>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</si>
  <si>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</si>
  <si>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</si>
  <si>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</si>
  <si>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</si>
  <si>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</si>
  <si>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</si>
  <si>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</si>
  <si>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</si>
  <si>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</si>
  <si>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</si>
  <si>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</si>
  <si>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</si>
  <si>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</si>
  <si>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</si>
  <si>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</si>
  <si>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</si>
  <si>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</si>
  <si>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</si>
  <si>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</si>
  <si>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</si>
  <si>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</si>
  <si>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</si>
  <si>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</si>
  <si>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</si>
  <si>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</si>
  <si>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</si>
  <si>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</si>
  <si>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</si>
  <si>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</si>
  <si>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</si>
  <si>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</si>
  <si>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</si>
  <si>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</si>
  <si>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</si>
  <si>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</si>
  <si>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</si>
  <si>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</si>
  <si>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</si>
  <si>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</si>
  <si>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</si>
  <si>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</si>
  <si>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</si>
  <si>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</si>
  <si>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</si>
  <si>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</si>
  <si>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</si>
  <si>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</si>
  <si>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</si>
  <si>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</si>
  <si>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</si>
  <si>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</si>
  <si>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</si>
  <si>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</si>
  <si>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</si>
  <si>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</si>
  <si>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</si>
  <si>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</si>
  <si>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</si>
  <si>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</si>
  <si>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</si>
  <si>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</si>
  <si>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</si>
  <si>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</si>
  <si>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</si>
  <si>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</si>
  <si>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</si>
  <si>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</si>
  <si>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</si>
  <si>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</si>
  <si>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</si>
  <si>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</si>
  <si>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</si>
  <si>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</si>
  <si>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</si>
  <si>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</si>
  <si>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</si>
  <si>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</si>
  <si>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</si>
  <si>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</si>
  <si>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</si>
  <si>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</si>
  <si>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</si>
  <si>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</si>
  <si>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</si>
  <si>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</si>
  <si>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</si>
  <si>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</si>
  <si>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</si>
  <si>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</si>
  <si>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</si>
  <si>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</si>
  <si>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</si>
  <si>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</si>
  <si>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</si>
  <si>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</si>
  <si>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</si>
  <si>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</si>
  <si>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</si>
  <si>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</si>
  <si>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</si>
  <si>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</si>
  <si>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</si>
  <si>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</si>
  <si>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</si>
  <si>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</si>
  <si>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</si>
  <si>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</si>
  <si>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</si>
  <si>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</si>
  <si>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</si>
  <si>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</si>
  <si>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</si>
  <si>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</si>
  <si>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</si>
  <si>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</si>
  <si>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</si>
  <si>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</si>
  <si>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</si>
  <si>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</si>
  <si>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</si>
  <si>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</si>
  <si>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</si>
  <si>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</si>
  <si>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</si>
  <si>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</si>
  <si>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</si>
  <si>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</si>
  <si>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</si>
  <si>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</si>
  <si>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</si>
  <si>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</si>
  <si>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</si>
  <si>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</si>
  <si>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</si>
  <si>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</si>
  <si>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</si>
  <si>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</si>
  <si>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</si>
  <si>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</si>
  <si>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</si>
  <si>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</si>
  <si>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</si>
  <si>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</si>
  <si>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</si>
  <si>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</si>
  <si>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</si>
  <si>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</si>
  <si>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</si>
  <si>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</si>
  <si>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</si>
  <si>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</si>
  <si>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</si>
  <si>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</si>
  <si>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</si>
  <si>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</si>
  <si>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</si>
  <si>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</si>
  <si>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</si>
  <si>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</si>
  <si>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</si>
  <si>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</si>
  <si>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</si>
  <si>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</si>
  <si>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</si>
  <si>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</si>
  <si>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</si>
  <si>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</si>
  <si>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</si>
  <si>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</si>
  <si>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</si>
  <si>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</si>
  <si>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</si>
  <si>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</si>
  <si>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</si>
  <si>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</si>
  <si>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</si>
  <si>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</si>
  <si>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</si>
  <si>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</si>
  <si>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</si>
  <si>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</si>
  <si>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</si>
  <si>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</si>
  <si>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</si>
  <si>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</si>
  <si>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</si>
  <si>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</si>
  <si>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</si>
  <si>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</si>
  <si>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</si>
  <si>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</si>
  <si>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</si>
  <si>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</si>
  <si>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</si>
  <si>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</si>
  <si>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</si>
  <si>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</si>
  <si>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</si>
  <si>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</si>
  <si>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</si>
  <si>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</si>
  <si>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</si>
  <si>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</si>
  <si>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</si>
  <si>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</si>
  <si>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</si>
  <si>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</si>
  <si>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</si>
  <si>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</si>
  <si>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</si>
  <si>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</si>
  <si>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</si>
  <si>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</si>
  <si>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</si>
  <si>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</si>
  <si>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</si>
  <si>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</si>
  <si>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</si>
  <si>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</si>
  <si>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</si>
  <si>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</si>
  <si>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</si>
  <si>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</si>
  <si>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</si>
  <si>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</si>
  <si>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</si>
  <si>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</si>
  <si>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</si>
  <si>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</si>
  <si>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</si>
  <si>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</si>
  <si>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</si>
  <si>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</si>
  <si>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</si>
  <si>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</si>
  <si>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</si>
  <si>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</si>
  <si>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</si>
  <si>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</si>
  <si>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</si>
  <si>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</si>
  <si>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</si>
  <si>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</si>
  <si>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</si>
  <si>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</si>
  <si>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</si>
  <si>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</si>
  <si>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</si>
  <si>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</si>
  <si>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</si>
  <si>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</si>
  <si>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</si>
  <si>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</si>
  <si>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</si>
  <si>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</si>
  <si>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</si>
  <si>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</si>
  <si>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</si>
  <si>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</si>
  <si>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</si>
  <si>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</si>
  <si>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</si>
  <si>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</si>
  <si>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</si>
  <si>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</si>
  <si>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</si>
  <si>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</si>
  <si>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</si>
  <si>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</si>
  <si>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</si>
  <si>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</si>
  <si>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</si>
  <si>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</si>
  <si>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</si>
  <si>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</si>
  <si>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</si>
  <si>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</si>
  <si>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</si>
  <si>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</si>
  <si>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</si>
  <si>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</si>
  <si>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</si>
  <si>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</si>
  <si>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</si>
  <si>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</si>
  <si>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</si>
  <si>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</si>
  <si>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</si>
  <si>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</si>
  <si>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</si>
  <si>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</si>
  <si>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</si>
  <si>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</si>
  <si>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</si>
  <si>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</si>
  <si>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</si>
  <si>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</si>
  <si>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</si>
  <si>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</si>
  <si>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</si>
  <si>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</si>
  <si>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</si>
  <si>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</si>
  <si>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</si>
  <si>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</si>
  <si>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</si>
  <si>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</si>
  <si>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</si>
  <si>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</si>
  <si>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</si>
  <si>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</si>
  <si>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</si>
  <si>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</si>
  <si>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</si>
  <si>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</si>
  <si>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</si>
  <si>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</si>
  <si>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</si>
  <si>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</si>
  <si>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</si>
  <si>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</si>
  <si>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</si>
  <si>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</si>
  <si>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</si>
  <si>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</si>
  <si>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</si>
  <si>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</si>
  <si>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</si>
  <si>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</si>
  <si>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</si>
  <si>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</si>
  <si>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</si>
  <si>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</si>
  <si>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</si>
  <si>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</si>
  <si>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</si>
  <si>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</si>
  <si>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</si>
  <si>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</si>
  <si>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</si>
  <si>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</si>
  <si>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</si>
  <si>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</si>
  <si>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</si>
  <si>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</si>
  <si>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</si>
  <si>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</si>
  <si>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</si>
  <si>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</si>
  <si>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</si>
  <si>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</si>
  <si>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</si>
  <si>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</si>
  <si>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</si>
  <si>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</si>
  <si>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</si>
  <si>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</si>
  <si>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</si>
  <si>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</si>
  <si>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</si>
  <si>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</si>
  <si>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</si>
  <si>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</si>
  <si>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</si>
  <si>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</si>
  <si>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</si>
  <si>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</si>
  <si>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</si>
  <si>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</si>
  <si>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</si>
  <si>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</si>
  <si>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</si>
  <si>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</si>
  <si>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</si>
  <si>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</si>
  <si>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</si>
  <si>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</si>
  <si>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</si>
  <si>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</si>
  <si>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</si>
  <si>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</si>
  <si>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</si>
  <si>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</si>
  <si>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</si>
  <si>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</si>
  <si>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</si>
  <si>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</si>
  <si>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</si>
  <si>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</si>
  <si>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</si>
  <si>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</si>
  <si>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</si>
  <si>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</si>
  <si>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</si>
  <si>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</si>
  <si>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</si>
  <si>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</si>
  <si>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</si>
  <si>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</si>
  <si>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</si>
  <si>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</si>
  <si>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</si>
  <si>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</si>
  <si>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</si>
  <si>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</si>
  <si>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</si>
  <si>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</si>
  <si>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</si>
  <si>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</si>
  <si>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</si>
  <si>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</si>
  <si>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</si>
  <si>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</si>
  <si>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</si>
  <si>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</si>
  <si>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</si>
  <si>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</si>
  <si>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</si>
  <si>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</si>
  <si>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</si>
  <si>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</si>
  <si>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</si>
  <si>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</si>
  <si>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</si>
  <si>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</si>
  <si>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</si>
  <si>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</si>
  <si>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</si>
  <si>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</si>
  <si>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</si>
  <si>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</si>
  <si>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</si>
  <si>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</si>
  <si>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</si>
  <si>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</si>
  <si>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</si>
  <si>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</si>
  <si>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</si>
  <si>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</si>
  <si>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</si>
  <si>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</si>
  <si>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</si>
  <si>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</si>
  <si>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</si>
  <si>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</si>
  <si>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</si>
  <si>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</si>
  <si>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</si>
  <si>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</si>
  <si>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</si>
  <si>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</si>
  <si>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</si>
  <si>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</si>
  <si>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</si>
  <si>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</si>
  <si>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</si>
  <si>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</si>
  <si>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</si>
  <si>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</si>
  <si>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</si>
  <si>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</si>
  <si>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</si>
  <si>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</si>
  <si>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</si>
  <si>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</si>
  <si>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</si>
  <si>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</si>
  <si>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</si>
  <si>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</si>
  <si>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</si>
  <si>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</si>
  <si>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</si>
  <si>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</si>
  <si>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</si>
  <si>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</si>
  <si>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</si>
  <si>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</si>
  <si>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</si>
  <si>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</si>
  <si>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</si>
  <si>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</si>
  <si>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</si>
  <si>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</si>
  <si>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</si>
  <si>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</si>
  <si>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</si>
  <si>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</si>
  <si>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</si>
  <si>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</si>
  <si>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</si>
  <si>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</si>
  <si>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</si>
  <si>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</si>
  <si>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</si>
  <si>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</si>
  <si>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</si>
  <si>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</si>
  <si>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</si>
  <si>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</si>
  <si>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</si>
  <si>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</si>
  <si>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</si>
  <si>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</si>
  <si>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</si>
  <si>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</si>
  <si>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</si>
  <si>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</si>
  <si>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</si>
  <si>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</si>
  <si>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</si>
  <si>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</si>
  <si>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</si>
  <si>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</si>
  <si>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</si>
  <si>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</si>
  <si>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</si>
  <si>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</si>
  <si>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</si>
  <si>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</si>
  <si>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</si>
  <si>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</si>
  <si>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</si>
  <si>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</si>
  <si>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</si>
  <si>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</si>
  <si>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</si>
  <si>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</si>
  <si>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</si>
  <si>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</si>
  <si>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</si>
  <si>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</si>
  <si>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</si>
  <si>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</si>
  <si>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</si>
  <si>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</si>
  <si>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</si>
  <si>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</si>
  <si>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</si>
  <si>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</si>
  <si>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</si>
  <si>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</si>
  <si>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</si>
  <si>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</si>
  <si>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</si>
  <si>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</si>
  <si>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</si>
  <si>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</si>
  <si>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</si>
  <si>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</si>
  <si>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</si>
  <si>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</si>
  <si>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</si>
  <si>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</si>
  <si>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</si>
  <si>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</si>
  <si>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</si>
  <si>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</si>
  <si>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</si>
  <si>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</si>
  <si>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</si>
  <si>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</si>
  <si>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</si>
  <si>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</si>
  <si>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</si>
  <si>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</si>
  <si>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</si>
  <si>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</si>
  <si>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</si>
  <si>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</si>
  <si>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</si>
  <si>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</si>
  <si>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</si>
  <si>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</si>
  <si>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</si>
  <si>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</si>
  <si>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</si>
  <si>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</si>
  <si>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</si>
  <si>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</si>
  <si>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</si>
  <si>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</si>
  <si>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</si>
  <si>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</si>
  <si>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</si>
  <si>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</si>
  <si>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</si>
  <si>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</si>
  <si>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</si>
  <si>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</si>
  <si>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</si>
  <si>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</si>
  <si>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</si>
  <si>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</si>
  <si>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</si>
  <si>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</si>
  <si>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</si>
  <si>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</si>
  <si>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</si>
  <si>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</si>
  <si>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</si>
  <si>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</si>
  <si>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</si>
  <si>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</si>
  <si>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</si>
  <si>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</si>
  <si>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</si>
  <si>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</si>
  <si>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</si>
  <si>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</si>
  <si>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</si>
  <si>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</si>
  <si>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</si>
  <si>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</si>
  <si>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</si>
  <si>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</si>
  <si>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</si>
  <si>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</si>
  <si>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</si>
  <si>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</si>
  <si>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</si>
  <si>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</si>
  <si>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</si>
  <si>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</si>
  <si>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</si>
  <si>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</si>
  <si>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</si>
  <si>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</si>
  <si>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</si>
  <si>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</si>
  <si>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</si>
  <si>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</si>
  <si>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</si>
  <si>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</si>
  <si>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</si>
  <si>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</si>
  <si>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</si>
  <si>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</si>
  <si>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</si>
  <si>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</si>
  <si>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</si>
  <si>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</si>
  <si>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</si>
  <si>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</si>
  <si>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</si>
  <si>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</si>
  <si>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</si>
  <si>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</si>
  <si>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</si>
  <si>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</si>
  <si>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</si>
  <si>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</si>
  <si>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</si>
  <si>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</si>
  <si>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</si>
  <si>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</si>
  <si>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</si>
  <si>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</si>
  <si>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</si>
  <si>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</si>
  <si>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</si>
  <si>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</si>
  <si>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</si>
  <si>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</si>
  <si>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</si>
  <si>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</si>
  <si>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</si>
  <si>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</si>
  <si>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</si>
  <si>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</si>
  <si>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</si>
  <si>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</si>
  <si>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</si>
  <si>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</si>
  <si>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</si>
  <si>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</si>
  <si>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</si>
  <si>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</si>
  <si>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</si>
  <si>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</si>
  <si>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</si>
  <si>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</si>
  <si>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</si>
  <si>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</si>
  <si>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</si>
  <si>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</si>
  <si>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</si>
  <si>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</si>
  <si>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</si>
  <si>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</si>
  <si>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</si>
  <si>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</si>
  <si>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</si>
  <si>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</si>
  <si>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</si>
  <si>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</si>
  <si>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</si>
  <si>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</si>
  <si>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</si>
  <si>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</si>
  <si>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</si>
  <si>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</si>
  <si>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</si>
  <si>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</si>
  <si>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</si>
  <si>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</si>
  <si>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</si>
  <si>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</si>
  <si>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</si>
  <si>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</si>
  <si>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</si>
  <si>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</si>
  <si>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</si>
  <si>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</si>
  <si>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</si>
  <si>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</si>
  <si>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</si>
  <si>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</si>
  <si>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</si>
  <si>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</si>
  <si>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</si>
  <si>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</si>
  <si>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</si>
  <si>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</si>
  <si>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</si>
  <si>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</si>
  <si>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</si>
  <si>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</si>
  <si>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</si>
  <si>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</si>
  <si>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</si>
  <si>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</si>
  <si>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</si>
  <si>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</si>
  <si>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</si>
  <si>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</si>
  <si>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</si>
  <si>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</si>
  <si>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</si>
  <si>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</si>
  <si>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</si>
  <si>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</si>
  <si>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</si>
  <si>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</si>
  <si>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</si>
  <si>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</si>
  <si>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</si>
  <si>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</si>
  <si>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</si>
  <si>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</si>
  <si>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</si>
  <si>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</si>
  <si>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</si>
  <si>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</si>
  <si>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</si>
  <si>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</si>
  <si>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</si>
  <si>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</si>
  <si>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</si>
  <si>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</si>
  <si>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</si>
  <si>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</si>
  <si>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</si>
  <si>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</si>
  <si>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</si>
  <si>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</si>
  <si>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</si>
  <si>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</si>
  <si>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</si>
  <si>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</si>
  <si>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</si>
  <si>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</si>
  <si>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</si>
  <si>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</si>
  <si>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</si>
  <si>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</si>
  <si>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</si>
  <si>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</si>
  <si>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</si>
  <si>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</si>
  <si>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</si>
  <si>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</si>
  <si>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</si>
  <si>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</si>
  <si>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</si>
  <si>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</si>
  <si>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</si>
  <si>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</si>
  <si>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</si>
  <si>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</si>
  <si>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</si>
  <si>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</si>
  <si>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</si>
  <si>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</si>
  <si>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</si>
  <si>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</si>
  <si>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</si>
  <si>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</si>
  <si>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</si>
  <si>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</si>
  <si>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</si>
  <si>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</si>
  <si>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</si>
  <si>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</si>
  <si>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</si>
  <si>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</si>
  <si>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</si>
  <si>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</si>
  <si>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</si>
  <si>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</si>
  <si>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</si>
  <si>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</si>
  <si>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</si>
  <si>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</si>
  <si>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</si>
  <si>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</si>
  <si>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</si>
  <si>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</si>
  <si>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</si>
  <si>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</si>
  <si>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</si>
  <si>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</si>
  <si>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</si>
  <si>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</si>
  <si>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</si>
  <si>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</si>
  <si>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</si>
  <si>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</si>
  <si>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</si>
  <si>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</si>
  <si>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</si>
  <si>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</si>
  <si>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</si>
  <si>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</si>
  <si>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</si>
  <si>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</si>
  <si>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</si>
  <si>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</si>
  <si>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</si>
  <si>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</si>
  <si>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</si>
  <si>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</si>
  <si>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</si>
  <si>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</si>
  <si>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</si>
  <si>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</si>
  <si>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</si>
  <si>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</si>
  <si>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</si>
  <si>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</si>
  <si>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</si>
  <si>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</si>
  <si>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</si>
  <si>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</si>
  <si>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</si>
  <si>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</si>
  <si>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</si>
  <si>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</si>
  <si>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</si>
  <si>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</si>
  <si>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</si>
  <si>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</si>
  <si>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</si>
  <si>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</si>
  <si>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</si>
  <si>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</si>
  <si>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</si>
  <si>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</si>
  <si>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</si>
  <si>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</si>
  <si>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</si>
  <si>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</si>
  <si>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</si>
  <si>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</si>
  <si>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</si>
  <si>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</si>
  <si>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</si>
  <si>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</si>
  <si>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</si>
  <si>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</si>
  <si>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</si>
  <si>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</si>
  <si>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</si>
  <si>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</si>
  <si>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</si>
  <si>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</si>
  <si>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</si>
  <si>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</si>
  <si>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</si>
  <si>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</si>
  <si>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</si>
  <si>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</si>
  <si>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</si>
  <si>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</si>
  <si>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</si>
  <si>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</si>
  <si>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</si>
  <si>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</si>
  <si>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</si>
  <si>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</si>
  <si>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</si>
  <si>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</si>
  <si>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</si>
  <si>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</si>
  <si>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</si>
  <si>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</si>
  <si>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</si>
  <si>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</si>
  <si>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</si>
  <si>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</si>
  <si>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</si>
  <si>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</si>
  <si>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</si>
  <si>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</si>
  <si>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</si>
  <si>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</si>
  <si>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</si>
  <si>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</si>
  <si>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</si>
  <si>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</si>
  <si>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</si>
  <si>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</si>
  <si>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</si>
  <si>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</si>
  <si>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</si>
  <si>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</si>
  <si>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</si>
  <si>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</si>
  <si>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</si>
  <si>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</si>
  <si>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</si>
  <si>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</si>
  <si>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</si>
  <si>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</si>
  <si>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</si>
  <si>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</si>
  <si>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</si>
  <si>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</si>
  <si>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</si>
  <si>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</si>
  <si>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</si>
  <si>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</si>
  <si>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</si>
  <si>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</si>
  <si>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</si>
  <si>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</si>
  <si>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</si>
  <si>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</si>
  <si>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</si>
  <si>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</si>
  <si>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</si>
  <si>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</si>
  <si>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</si>
  <si>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</si>
  <si>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</si>
  <si>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</si>
  <si>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</si>
  <si>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</si>
  <si>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</si>
  <si>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</si>
  <si>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</si>
  <si>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</si>
  <si>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</si>
  <si>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</si>
  <si>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</si>
  <si>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</si>
  <si>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</si>
  <si>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</si>
  <si>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</si>
  <si>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</si>
  <si>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</si>
  <si>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</si>
  <si>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</si>
  <si>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</si>
  <si>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</si>
  <si>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</si>
  <si>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</si>
  <si>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</si>
  <si>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</si>
  <si>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</si>
  <si>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</si>
  <si>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</si>
  <si>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</si>
  <si>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</si>
  <si>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</si>
  <si>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</si>
  <si>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</si>
  <si>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</si>
  <si>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</si>
  <si>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</si>
  <si>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</si>
  <si>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</si>
  <si>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</si>
  <si>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</si>
  <si>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</si>
  <si>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</si>
  <si>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</si>
  <si>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</si>
  <si>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</si>
  <si>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</si>
  <si>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</si>
  <si>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</si>
  <si>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</si>
  <si>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</si>
  <si>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</si>
  <si>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</si>
  <si>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</si>
  <si>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</si>
  <si>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</si>
  <si>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</si>
  <si>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</si>
  <si>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</si>
  <si>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</si>
  <si>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</si>
  <si>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</si>
  <si>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</si>
  <si>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</si>
  <si>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</si>
  <si>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</si>
  <si>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</si>
  <si>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</si>
  <si>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</si>
  <si>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</si>
  <si>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</si>
  <si>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</si>
  <si>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</si>
  <si>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</si>
  <si>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</si>
  <si>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</si>
  <si>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</si>
  <si>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</si>
  <si>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</si>
  <si>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</si>
  <si>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</si>
  <si>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</si>
  <si>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</si>
  <si>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</si>
  <si>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</si>
  <si>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</si>
  <si>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</si>
  <si>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</si>
  <si>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</si>
  <si>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</si>
  <si>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</si>
  <si>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</si>
  <si>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</si>
  <si>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</si>
  <si>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</si>
  <si>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</si>
  <si>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</si>
  <si>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</si>
  <si>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</si>
  <si>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</si>
  <si>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</si>
  <si>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</si>
  <si>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</si>
  <si>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</si>
  <si>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</si>
  <si>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</si>
  <si>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</si>
  <si>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</si>
  <si>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</si>
  <si>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</si>
  <si>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</si>
  <si>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</si>
  <si>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</si>
  <si>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</si>
  <si>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</si>
  <si>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</si>
  <si>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</si>
  <si>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</si>
  <si>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</si>
  <si>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</si>
  <si>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</si>
  <si>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</si>
  <si>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</si>
  <si>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</si>
  <si>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</si>
  <si>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</si>
  <si>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</si>
  <si>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</si>
  <si>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</si>
  <si>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</si>
  <si>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</si>
  <si>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</si>
  <si>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</si>
  <si>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</si>
  <si>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</si>
  <si>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</si>
  <si>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</si>
  <si>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</si>
  <si>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</si>
  <si>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</si>
  <si>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</si>
  <si>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</si>
  <si>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</si>
  <si>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</si>
  <si>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</si>
  <si>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</si>
  <si>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</si>
  <si>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</si>
  <si>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</si>
  <si>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</si>
  <si>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</si>
  <si>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</si>
  <si>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</si>
  <si>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</si>
  <si>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</si>
  <si>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</si>
  <si>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</si>
  <si>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</si>
  <si>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</si>
  <si>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</si>
  <si>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</si>
  <si>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</si>
  <si>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</si>
  <si>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</si>
  <si>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</si>
  <si>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</si>
  <si>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</si>
  <si>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</si>
  <si>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</si>
  <si>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</si>
  <si>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</si>
  <si>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</si>
  <si>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</si>
  <si>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</si>
  <si>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</si>
  <si>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</si>
  <si>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</si>
  <si>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</si>
  <si>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</si>
  <si>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</si>
  <si>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</si>
  <si>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</si>
  <si>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</si>
  <si>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</si>
  <si>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</si>
  <si>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</si>
  <si>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</si>
  <si>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</si>
  <si>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</si>
  <si>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</si>
  <si>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</si>
  <si>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</si>
  <si>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</si>
  <si>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</si>
  <si>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</si>
  <si>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</si>
  <si>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</si>
  <si>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</si>
  <si>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</si>
  <si>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</si>
  <si>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</si>
  <si>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</si>
  <si>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</si>
  <si>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</si>
  <si>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</si>
  <si>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</si>
  <si>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</si>
  <si>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</si>
  <si>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</si>
  <si>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</si>
  <si>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</si>
  <si>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</si>
  <si>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</si>
  <si>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</si>
  <si>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</si>
  <si>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</si>
  <si>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</si>
  <si>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</si>
  <si>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</si>
  <si>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</si>
  <si>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</si>
  <si>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</si>
  <si>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</si>
  <si>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</si>
  <si>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</si>
  <si>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</si>
  <si>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</si>
  <si>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</si>
  <si>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</si>
  <si>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</si>
  <si>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</si>
  <si>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</si>
  <si>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</si>
  <si>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</si>
  <si>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</si>
  <si>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</si>
  <si>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</si>
  <si>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</si>
  <si>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</si>
  <si>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</si>
  <si>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</si>
  <si>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</si>
  <si>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</si>
  <si>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</si>
  <si>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</si>
  <si>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</si>
  <si>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</si>
  <si>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</si>
  <si>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</si>
  <si>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</si>
  <si>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</si>
  <si>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</si>
  <si>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</si>
  <si>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</si>
  <si>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</si>
  <si>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</si>
  <si>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</si>
  <si>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</si>
  <si>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</si>
  <si>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</si>
  <si>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</si>
  <si>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</si>
  <si>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</si>
  <si>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</si>
  <si>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</si>
  <si>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</si>
  <si>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</si>
  <si>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</si>
  <si>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</si>
  <si>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</si>
  <si>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</si>
  <si>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</si>
  <si>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</si>
  <si>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</si>
  <si>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</si>
  <si>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</si>
  <si>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</si>
  <si>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</si>
  <si>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</si>
  <si>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</si>
  <si>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</si>
  <si>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</si>
  <si>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</si>
  <si>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</si>
  <si>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</si>
  <si>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</si>
  <si>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</si>
  <si>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</si>
  <si>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</si>
  <si>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</si>
  <si>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</si>
  <si>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</si>
  <si>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</si>
  <si>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</si>
  <si>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</si>
  <si>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</si>
  <si>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</si>
  <si>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</si>
  <si>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</si>
  <si>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</si>
  <si>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</si>
  <si>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</si>
  <si>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</si>
  <si>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</si>
  <si>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</si>
  <si>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</si>
  <si>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</si>
  <si>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</si>
  <si>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</si>
  <si>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</si>
  <si>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</si>
  <si>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</si>
  <si>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</si>
  <si>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</si>
  <si>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</si>
  <si>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</si>
  <si>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</si>
  <si>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</si>
  <si>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</si>
  <si>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</si>
  <si>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</si>
  <si>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</si>
  <si>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</si>
  <si>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</si>
  <si>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</si>
  <si>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</si>
  <si>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</si>
  <si>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</si>
  <si>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</si>
  <si>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</si>
  <si>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</si>
  <si>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</si>
  <si>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</si>
  <si>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</si>
  <si>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</si>
  <si>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</si>
  <si>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</si>
  <si>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</si>
  <si>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</si>
  <si>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</si>
  <si>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</si>
  <si>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</si>
  <si>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</si>
  <si>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</si>
  <si>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</si>
  <si>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</si>
  <si>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</si>
  <si>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</si>
  <si>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</si>
  <si>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</si>
  <si>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</si>
  <si>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</si>
  <si>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</si>
  <si>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</si>
  <si>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</si>
  <si>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</si>
  <si>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</si>
  <si>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</si>
  <si>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</si>
  <si>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</si>
  <si>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</si>
  <si>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</si>
  <si>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</si>
  <si>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</si>
  <si>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</si>
  <si>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</si>
  <si>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</si>
  <si>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</si>
  <si>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</si>
  <si>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</si>
  <si>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</si>
  <si>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</si>
  <si>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</si>
  <si>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</si>
  <si>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</si>
  <si>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</si>
  <si>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</si>
  <si>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</si>
  <si>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</si>
  <si>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</si>
  <si>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</si>
  <si>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</si>
  <si>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</si>
  <si>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</si>
  <si>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</si>
  <si>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</si>
  <si>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</si>
  <si>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</si>
  <si>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</si>
  <si>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</si>
  <si>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</si>
  <si>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</si>
  <si>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</si>
  <si>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</si>
  <si>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</si>
  <si>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</si>
  <si>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</si>
  <si>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</si>
  <si>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</si>
  <si>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</si>
  <si>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</si>
  <si>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</si>
  <si>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</si>
  <si>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</si>
  <si>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</si>
  <si>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</si>
  <si>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</si>
  <si>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</si>
  <si>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</si>
  <si>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</si>
  <si>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</si>
  <si>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</si>
  <si>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</si>
  <si>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</si>
  <si>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</si>
  <si>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</si>
  <si>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</si>
  <si>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</si>
  <si>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</si>
  <si>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</si>
  <si>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</si>
  <si>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</si>
  <si>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</si>
  <si>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</si>
  <si>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</si>
  <si>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</si>
  <si>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</si>
  <si>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</si>
  <si>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</si>
  <si>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</si>
  <si>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</si>
  <si>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</si>
  <si>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</si>
  <si>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</si>
  <si>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</si>
  <si>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</si>
  <si>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</si>
  <si>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</si>
  <si>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</si>
  <si>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</si>
  <si>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</si>
  <si>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</si>
  <si>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</si>
  <si>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</si>
  <si>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</si>
  <si>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</si>
  <si>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</si>
  <si>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</si>
  <si>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</si>
  <si>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</si>
  <si>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</si>
  <si>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</si>
  <si>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</si>
  <si>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</si>
  <si>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</si>
  <si>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</si>
  <si>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</si>
  <si>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</si>
  <si>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</si>
  <si>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</si>
  <si>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</si>
  <si>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</si>
  <si>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</si>
  <si>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</si>
  <si>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</si>
  <si>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</si>
  <si>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</si>
  <si>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</si>
  <si>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</si>
  <si>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</si>
  <si>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</si>
  <si>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</si>
  <si>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</si>
  <si>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</si>
  <si>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</si>
  <si>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</si>
  <si>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</si>
  <si>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</si>
  <si>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</si>
  <si>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</si>
  <si>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</si>
  <si>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</si>
  <si>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</si>
  <si>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</si>
  <si>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</si>
  <si>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</si>
  <si>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</si>
  <si>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</si>
  <si>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</si>
  <si>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</si>
  <si>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</si>
  <si>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</si>
  <si>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</si>
  <si>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</si>
  <si>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</si>
  <si>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</si>
  <si>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</si>
  <si>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</si>
  <si>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</si>
  <si>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</si>
  <si>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</si>
  <si>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</si>
  <si>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</si>
  <si>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</si>
  <si>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</si>
  <si>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</si>
  <si>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</si>
  <si>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</si>
  <si>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</si>
  <si>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</si>
  <si>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</si>
  <si>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</si>
  <si>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</si>
  <si>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</si>
  <si>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</si>
  <si>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</si>
  <si>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</si>
  <si>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</si>
  <si>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</si>
  <si>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</si>
  <si>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</si>
  <si>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</si>
  <si>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</si>
  <si>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</si>
  <si>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</si>
  <si>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</si>
  <si>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</si>
  <si>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</si>
  <si>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</si>
  <si>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</si>
  <si>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</si>
  <si>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</si>
  <si>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</si>
  <si>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</si>
  <si>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</si>
  <si>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</si>
  <si>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</si>
  <si>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</si>
  <si>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</si>
  <si>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</si>
  <si>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</si>
  <si>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</si>
  <si>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</si>
  <si>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</si>
  <si>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</si>
  <si>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</si>
  <si>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</si>
  <si>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</si>
  <si>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</si>
  <si>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</si>
  <si>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</si>
  <si>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</si>
  <si>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</si>
  <si>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</si>
  <si>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</si>
  <si>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</si>
  <si>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</si>
  <si>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</si>
  <si>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</si>
  <si>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</si>
  <si>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</si>
  <si>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</si>
  <si>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</si>
  <si>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</si>
  <si>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</si>
  <si>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</si>
  <si>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</si>
  <si>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</si>
  <si>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</si>
  <si>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</si>
  <si>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</si>
  <si>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</si>
  <si>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</si>
  <si>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</si>
  <si>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</si>
  <si>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</si>
  <si>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</si>
  <si>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</si>
  <si>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</si>
  <si>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</si>
  <si>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</si>
  <si>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</si>
  <si>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</si>
  <si>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</si>
  <si>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</si>
  <si>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</si>
  <si>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</si>
  <si>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</si>
  <si>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</si>
  <si>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</si>
  <si>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</si>
  <si>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</si>
  <si>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</si>
  <si>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</si>
  <si>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</si>
  <si>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</si>
  <si>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</si>
  <si>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</si>
  <si>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</si>
  <si>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</si>
  <si>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</si>
  <si>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</si>
  <si>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</si>
  <si>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</si>
  <si>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</si>
  <si>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</si>
  <si>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</si>
  <si>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</si>
  <si>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</si>
  <si>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</si>
  <si>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</si>
  <si>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</si>
  <si>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</si>
  <si>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</si>
  <si>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</si>
  <si>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</si>
  <si>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</si>
  <si>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</si>
  <si>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</si>
  <si>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</si>
  <si>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</si>
  <si>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</si>
  <si>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</si>
  <si>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</si>
  <si>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</si>
  <si>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</si>
  <si>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</si>
  <si>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</si>
  <si>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</si>
  <si>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</si>
  <si>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</si>
  <si>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</si>
  <si>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</si>
  <si>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</si>
  <si>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</si>
  <si>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</si>
  <si>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</si>
  <si>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</si>
  <si>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</si>
  <si>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</si>
  <si>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</si>
  <si>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</si>
  <si>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</si>
  <si>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</si>
  <si>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</si>
  <si>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</si>
  <si>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</si>
  <si>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</si>
  <si>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</si>
  <si>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</si>
  <si>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</si>
  <si>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</si>
  <si>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</si>
  <si>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</si>
  <si>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</si>
  <si>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</si>
  <si>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</si>
  <si>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</si>
  <si>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</si>
  <si>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</si>
  <si>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</si>
  <si>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</si>
  <si>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</si>
  <si>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</si>
  <si>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</si>
  <si>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</si>
  <si>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</si>
  <si>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</si>
  <si>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</si>
  <si>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</si>
  <si>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</si>
  <si>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</si>
  <si>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</si>
  <si>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</si>
  <si>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</si>
  <si>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</si>
  <si>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</si>
  <si>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</si>
  <si>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</si>
  <si>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</si>
  <si>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</si>
  <si>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</si>
  <si>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</si>
  <si>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</si>
  <si>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</si>
  <si>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</si>
  <si>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</si>
  <si>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</si>
  <si>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</si>
  <si>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</si>
  <si>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</si>
  <si>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</si>
  <si>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</si>
  <si>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</si>
  <si>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</si>
  <si>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</si>
  <si>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</si>
  <si>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</si>
  <si>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</si>
  <si>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</si>
  <si>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</si>
  <si>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</si>
  <si>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</si>
  <si>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</si>
  <si>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</si>
  <si>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</si>
  <si>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</si>
  <si>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</si>
  <si>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</si>
  <si>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</si>
  <si>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</si>
  <si>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</si>
  <si>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</si>
  <si>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</si>
  <si>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</si>
  <si>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</si>
  <si>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</si>
  <si>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</si>
  <si>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</si>
  <si>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</si>
  <si>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</si>
  <si>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</si>
  <si>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</si>
  <si>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</si>
  <si>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</si>
  <si>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</si>
  <si>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</si>
  <si>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</si>
  <si>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</si>
  <si>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</si>
  <si>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</si>
  <si>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</si>
  <si>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</si>
  <si>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</si>
  <si>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</si>
  <si>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</si>
  <si>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</si>
  <si>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</si>
  <si>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</si>
  <si>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</si>
  <si>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</si>
  <si>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</si>
  <si>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</si>
  <si>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</si>
  <si>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</si>
  <si>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</si>
  <si>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</si>
  <si>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</si>
  <si>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</si>
  <si>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</si>
  <si>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</si>
  <si>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</si>
  <si>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</si>
  <si>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</si>
  <si>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</si>
  <si>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</si>
  <si>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</si>
  <si>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</si>
  <si>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</si>
  <si>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</si>
  <si>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</si>
  <si>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</si>
  <si>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</si>
  <si>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</si>
  <si>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</si>
  <si>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</si>
  <si>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</si>
  <si>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</si>
  <si>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</si>
  <si>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</si>
  <si>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</si>
  <si>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</si>
  <si>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</si>
  <si>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</si>
  <si>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</si>
  <si>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</si>
  <si>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</si>
  <si>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</si>
  <si>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</si>
  <si>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</si>
  <si>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</si>
  <si>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</si>
  <si>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</si>
  <si>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</si>
  <si>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</si>
  <si>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</si>
  <si>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</si>
  <si>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</si>
  <si>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</si>
  <si>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</si>
  <si>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</si>
  <si>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</si>
  <si>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</si>
  <si>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</si>
  <si>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</si>
  <si>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</si>
  <si>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</si>
  <si>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</si>
  <si>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</si>
  <si>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</si>
  <si>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</si>
  <si>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</si>
  <si>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</si>
  <si>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</si>
  <si>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</si>
  <si>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</si>
  <si>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</si>
  <si>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</si>
  <si>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</si>
  <si>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</si>
  <si>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</si>
  <si>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</si>
  <si>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</si>
  <si>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</si>
  <si>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</si>
  <si>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</si>
  <si>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</si>
  <si>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</si>
  <si>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</si>
  <si>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</si>
  <si>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</si>
  <si>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</si>
  <si>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</si>
  <si>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</si>
  <si>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</si>
  <si>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</si>
  <si>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</si>
  <si>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</si>
  <si>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</si>
  <si>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</si>
  <si>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</si>
  <si>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</si>
  <si>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</si>
  <si>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</si>
  <si>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</si>
  <si>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</si>
  <si>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</si>
  <si>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</si>
  <si>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</si>
  <si>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</si>
  <si>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</si>
  <si>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</si>
  <si>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</si>
  <si>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</si>
  <si>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</si>
  <si>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</si>
  <si>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</si>
  <si>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</si>
  <si>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</si>
  <si>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</si>
  <si>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</si>
  <si>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</si>
  <si>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</si>
  <si>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</si>
  <si>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</si>
  <si>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</si>
  <si>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</si>
  <si>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</si>
  <si>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</si>
  <si>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</si>
  <si>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</si>
  <si>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</si>
  <si>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</si>
  <si>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</si>
  <si>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</si>
  <si>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</si>
  <si>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</si>
  <si>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</si>
  <si>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</si>
  <si>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</si>
  <si>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</si>
  <si>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</si>
  <si>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</si>
  <si>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</si>
  <si>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</si>
  <si>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</si>
  <si>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</si>
  <si>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</si>
  <si>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</si>
  <si>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</si>
  <si>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</si>
  <si>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</si>
  <si>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</si>
  <si>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</si>
  <si>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</si>
  <si>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</si>
  <si>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</si>
  <si>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</si>
  <si>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</si>
  <si>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</si>
  <si>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</si>
  <si>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</si>
  <si>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</si>
  <si>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</si>
  <si>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</si>
  <si>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</si>
  <si>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</si>
  <si>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</si>
  <si>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</si>
  <si>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</si>
  <si>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</si>
  <si>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</si>
  <si>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</si>
  <si>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</si>
  <si>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</si>
  <si>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</si>
  <si>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</si>
  <si>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</si>
  <si>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</si>
  <si>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</si>
  <si>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</si>
  <si>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</si>
  <si>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</si>
  <si>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</si>
  <si>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</si>
  <si>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</si>
  <si>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</si>
  <si>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</si>
  <si>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</si>
  <si>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</si>
  <si>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</si>
  <si>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</si>
  <si>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</si>
  <si>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</si>
  <si>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</si>
  <si>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</si>
  <si>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</si>
  <si>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</si>
  <si>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</si>
  <si>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</si>
  <si>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</si>
  <si>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</si>
  <si>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</si>
  <si>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</si>
  <si>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</si>
  <si>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</si>
  <si>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</si>
  <si>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</si>
  <si>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</si>
  <si>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</si>
  <si>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</si>
  <si>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</si>
  <si>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</si>
  <si>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</si>
  <si>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</si>
  <si>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</si>
  <si>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</si>
  <si>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</si>
  <si>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</si>
  <si>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</si>
  <si>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</si>
  <si>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</si>
  <si>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</si>
  <si>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</si>
  <si>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</si>
  <si>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</si>
  <si>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</si>
  <si>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</si>
  <si>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</si>
  <si>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</si>
  <si>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</si>
  <si>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</si>
  <si>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</si>
  <si>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</si>
  <si>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</si>
  <si>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</si>
  <si>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</si>
  <si>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</si>
  <si>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</si>
  <si>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</si>
  <si>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</si>
  <si>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</si>
  <si>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</si>
  <si>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</si>
  <si>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</si>
  <si>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</si>
  <si>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</si>
  <si>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</si>
  <si>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</si>
  <si>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</si>
  <si>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</si>
  <si>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</si>
  <si>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</si>
  <si>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</si>
  <si>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</si>
  <si>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</si>
  <si>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</si>
  <si>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</si>
  <si>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</si>
  <si>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</si>
  <si>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</si>
  <si>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</si>
  <si>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</si>
  <si>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</si>
  <si>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</si>
  <si>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</si>
  <si>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</si>
  <si>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</si>
  <si>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</si>
  <si>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</si>
  <si>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</si>
  <si>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</si>
  <si>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</si>
  <si>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</si>
  <si>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</si>
  <si>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</si>
  <si>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</si>
  <si>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</si>
  <si>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</si>
  <si>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</si>
  <si>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</si>
  <si>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</si>
  <si>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</si>
  <si>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</si>
  <si>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</si>
  <si>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</si>
  <si>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</si>
  <si>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</si>
  <si>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</si>
  <si>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</si>
  <si>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</si>
  <si>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</si>
  <si>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</si>
  <si>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</si>
  <si>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</si>
  <si>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</si>
  <si>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</si>
  <si>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</si>
  <si>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</si>
  <si>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</si>
  <si>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</si>
  <si>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</si>
  <si>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</si>
  <si>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</si>
  <si>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</si>
  <si>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</si>
  <si>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</si>
  <si>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</si>
  <si>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</si>
  <si>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</si>
  <si>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</si>
  <si>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</si>
  <si>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</si>
  <si>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</si>
  <si>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</si>
  <si>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</si>
  <si>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</si>
  <si>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</si>
  <si>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</si>
  <si>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</si>
  <si>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</si>
  <si>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</si>
  <si>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</si>
  <si>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</si>
  <si>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</si>
  <si>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</si>
  <si>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</si>
  <si>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</si>
  <si>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</si>
  <si>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</si>
  <si>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</si>
  <si>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</si>
  <si>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</si>
  <si>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</si>
  <si>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</si>
  <si>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</si>
  <si>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</si>
  <si>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</si>
  <si>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</si>
  <si>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</si>
  <si>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</si>
  <si>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</si>
  <si>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</si>
  <si>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</si>
  <si>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</si>
  <si>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</si>
  <si>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</si>
  <si>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</si>
  <si>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</si>
  <si>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</si>
  <si>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</si>
  <si>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</si>
  <si>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</si>
  <si>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</si>
  <si>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</si>
  <si>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</si>
  <si>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</si>
  <si>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</si>
  <si>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</si>
  <si>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</si>
  <si>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</si>
  <si>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</si>
  <si>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</si>
  <si>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</si>
  <si>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</si>
  <si>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</si>
  <si>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</si>
  <si>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</si>
  <si>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</si>
  <si>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</si>
  <si>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</si>
  <si>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</si>
  <si>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</si>
  <si>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</si>
  <si>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</si>
  <si>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</si>
  <si>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</si>
  <si>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</si>
  <si>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</si>
  <si>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</si>
  <si>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</si>
  <si>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</si>
  <si>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</si>
  <si>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</si>
  <si>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</si>
  <si>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</si>
  <si>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</si>
  <si>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</si>
  <si>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</si>
  <si>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</si>
  <si>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</si>
  <si>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</si>
  <si>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</si>
  <si>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</si>
  <si>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</si>
  <si>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</si>
  <si>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</si>
  <si>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</si>
  <si>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</si>
  <si>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</si>
  <si>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</si>
  <si>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</si>
  <si>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</si>
  <si>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</si>
  <si>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</si>
  <si>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</si>
  <si>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</si>
  <si>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</si>
  <si>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</si>
  <si>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</si>
  <si>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</si>
  <si>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</si>
  <si>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</si>
  <si>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</si>
  <si>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</si>
  <si>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</si>
  <si>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</si>
  <si>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</si>
  <si>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</si>
  <si>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</si>
  <si>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</si>
  <si>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</si>
  <si>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</si>
  <si>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</si>
  <si>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</si>
  <si>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</si>
  <si>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</si>
  <si>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</si>
  <si>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</si>
  <si>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</si>
  <si>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</si>
  <si>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</si>
  <si>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</si>
  <si>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</si>
  <si>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</si>
  <si>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</si>
  <si>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</si>
  <si>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</si>
  <si>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</si>
  <si>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</si>
  <si>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</si>
  <si>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</si>
  <si>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</si>
  <si>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</si>
  <si>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</si>
  <si>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</si>
  <si>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</si>
  <si>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</si>
  <si>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</si>
  <si>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</si>
  <si>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</si>
  <si>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</si>
  <si>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</si>
  <si>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</si>
  <si>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</si>
  <si>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</si>
  <si>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</si>
  <si>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</si>
  <si>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</si>
  <si>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</si>
  <si>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</si>
  <si>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</si>
  <si>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</si>
  <si>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</si>
  <si>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</si>
  <si>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</si>
  <si>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</si>
  <si>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</si>
  <si>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</si>
  <si>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</si>
  <si>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</si>
  <si>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</si>
  <si>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</si>
  <si>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</si>
  <si>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</si>
  <si>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</si>
  <si>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</si>
  <si>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</si>
  <si>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</si>
  <si>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</si>
  <si>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</si>
  <si>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</si>
  <si>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</si>
  <si>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</si>
  <si>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</si>
  <si>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</si>
  <si>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</si>
  <si>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</si>
  <si>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</si>
  <si>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</si>
  <si>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</si>
  <si>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</si>
  <si>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</si>
  <si>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</si>
  <si>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</si>
  <si>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</si>
  <si>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</si>
  <si>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</si>
  <si>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</si>
  <si>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</si>
  <si>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</si>
  <si>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</si>
  <si>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</si>
  <si>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</si>
  <si>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</si>
  <si>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</si>
  <si>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</si>
  <si>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</si>
  <si>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</si>
  <si>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</si>
  <si>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</si>
  <si>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</si>
  <si>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</si>
  <si>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</si>
  <si>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</si>
  <si>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</si>
  <si>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</si>
  <si>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</si>
  <si>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</si>
  <si>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</si>
  <si>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</si>
  <si>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</si>
  <si>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</si>
  <si>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</si>
  <si>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</si>
  <si>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</si>
  <si>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</si>
  <si>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</si>
  <si>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</si>
  <si>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</si>
  <si>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</si>
  <si>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</si>
  <si>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</si>
  <si>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</si>
  <si>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</si>
  <si>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</si>
  <si>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</si>
  <si>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</si>
  <si>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</si>
  <si>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</si>
  <si>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</si>
  <si>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</si>
  <si>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</si>
  <si>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</si>
  <si>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</si>
  <si>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</si>
  <si>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</si>
  <si>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</si>
  <si>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</si>
  <si>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</si>
  <si>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</si>
  <si>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</si>
  <si>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</si>
  <si>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</si>
  <si>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</si>
  <si>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</si>
  <si>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</si>
  <si>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</si>
  <si>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</si>
  <si>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</si>
  <si>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</si>
  <si>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</si>
  <si>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</si>
  <si>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</si>
  <si>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</si>
  <si>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</si>
  <si>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</si>
  <si>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</si>
  <si>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</si>
  <si>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</si>
  <si>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</si>
  <si>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</si>
  <si>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</si>
  <si>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</si>
  <si>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</si>
  <si>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</si>
  <si>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</si>
  <si>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</si>
  <si>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</si>
  <si>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</si>
  <si>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</si>
  <si>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</si>
  <si>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</si>
  <si>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</si>
  <si>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</si>
  <si>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</si>
  <si>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</si>
  <si>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</si>
  <si>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</si>
  <si>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</si>
  <si>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</si>
  <si>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</si>
  <si>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</si>
  <si>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</si>
  <si>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</si>
  <si>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</si>
  <si>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</si>
  <si>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</si>
  <si>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</si>
  <si>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</si>
  <si>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</si>
  <si>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</si>
  <si>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</si>
  <si>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</si>
  <si>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</si>
  <si>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</si>
  <si>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</si>
  <si>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</si>
  <si>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</si>
  <si>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</si>
  <si>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</si>
  <si>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</si>
  <si>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</si>
  <si>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</si>
  <si>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</si>
  <si>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</si>
  <si>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</si>
  <si>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</si>
  <si>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</si>
  <si>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</si>
  <si>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</si>
  <si>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</si>
  <si>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</si>
  <si>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</si>
  <si>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</si>
  <si>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</si>
  <si>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</si>
  <si>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</si>
  <si>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</si>
  <si>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</si>
  <si>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</si>
  <si>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</si>
  <si>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</si>
  <si>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</si>
  <si>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</si>
  <si>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</si>
  <si>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</si>
  <si>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</si>
  <si>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</si>
  <si>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</si>
  <si>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</si>
  <si>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</si>
  <si>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</si>
  <si>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</si>
  <si>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</si>
  <si>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</si>
  <si>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</si>
  <si>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</si>
  <si>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</si>
  <si>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</si>
  <si>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</si>
  <si>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</si>
  <si>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</si>
  <si>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</si>
  <si>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</si>
  <si>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</si>
  <si>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</si>
  <si>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</si>
  <si>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</si>
  <si>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</si>
  <si>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</si>
  <si>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</si>
  <si>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</si>
  <si>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</si>
  <si>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</si>
  <si>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</si>
  <si>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</si>
  <si>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</si>
  <si>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</si>
  <si>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</si>
  <si>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</si>
  <si>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</si>
  <si>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</si>
  <si>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</si>
  <si>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</si>
  <si>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</si>
  <si>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</si>
  <si>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</si>
  <si>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</si>
  <si>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</si>
  <si>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</si>
  <si>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</si>
  <si>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</si>
  <si>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</si>
  <si>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</si>
  <si>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</si>
  <si>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</si>
  <si>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</si>
  <si>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</si>
  <si>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</si>
  <si>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</si>
  <si>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</si>
  <si>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</si>
  <si>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</si>
  <si>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</si>
  <si>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</si>
  <si>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</si>
  <si>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</si>
  <si>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</si>
  <si>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</si>
  <si>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</si>
  <si>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</si>
  <si>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</si>
  <si>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</si>
  <si>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</si>
  <si>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</si>
  <si>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</si>
  <si>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</si>
  <si>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</si>
  <si>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</si>
  <si>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</si>
  <si>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</si>
  <si>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</si>
  <si>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</si>
  <si>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</si>
  <si>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</si>
  <si>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</si>
  <si>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</si>
  <si>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</si>
  <si>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</si>
  <si>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</si>
  <si>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</si>
  <si>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</si>
  <si>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</si>
  <si>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</si>
  <si>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</si>
  <si>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</si>
  <si>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</si>
  <si>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</si>
  <si>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</si>
  <si>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</si>
  <si>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</si>
  <si>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</si>
  <si>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</si>
  <si>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</si>
  <si>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</si>
  <si>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</si>
  <si>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</si>
  <si>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</si>
  <si>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</si>
  <si>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</si>
  <si>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</si>
  <si>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</si>
  <si>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</si>
  <si>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</si>
  <si>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</si>
  <si>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</si>
  <si>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</si>
  <si>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</si>
  <si>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</si>
  <si>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</si>
  <si>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</si>
  <si>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</si>
  <si>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</si>
  <si>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</si>
  <si>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</si>
  <si>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</si>
  <si>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</si>
  <si>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</si>
  <si>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</si>
  <si>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</si>
  <si>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</si>
  <si>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</si>
  <si>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</si>
  <si>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</si>
  <si>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</si>
  <si>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</si>
  <si>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</si>
  <si>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</si>
  <si>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</si>
  <si>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</si>
  <si>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</si>
  <si>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</si>
  <si>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</si>
  <si>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</si>
  <si>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</si>
  <si>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</si>
  <si>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</si>
  <si>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</si>
  <si>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</si>
  <si>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</si>
  <si>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</si>
  <si>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</si>
  <si>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</si>
  <si>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</si>
  <si>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</si>
  <si>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</si>
  <si>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</si>
  <si>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</si>
  <si>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</si>
  <si>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</si>
  <si>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</si>
  <si>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</si>
  <si>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</si>
  <si>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</si>
  <si>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</si>
  <si>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</si>
  <si>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</si>
  <si>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</si>
  <si>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</si>
  <si>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</si>
  <si>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</si>
  <si>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</si>
  <si>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</si>
  <si>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</si>
  <si>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</si>
  <si>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</si>
  <si>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</si>
  <si>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</si>
  <si>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</si>
  <si>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</si>
  <si>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</si>
  <si>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</si>
  <si>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</si>
  <si>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</si>
  <si>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</si>
  <si>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</si>
  <si>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</si>
  <si>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</si>
  <si>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</si>
  <si>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</si>
  <si>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</si>
  <si>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</si>
  <si>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</si>
  <si>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</si>
  <si>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</si>
  <si>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</si>
  <si>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</si>
  <si>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</si>
  <si>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</si>
  <si>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</si>
  <si>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</si>
  <si>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</si>
  <si>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</si>
  <si>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</si>
  <si>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</si>
  <si>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</si>
  <si>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</si>
  <si>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</si>
  <si>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</si>
  <si>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</si>
  <si>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</si>
  <si>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</si>
  <si>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</si>
  <si>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</si>
  <si>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</si>
  <si>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</si>
  <si>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</si>
  <si>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</si>
  <si>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</si>
  <si>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</si>
  <si>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</si>
  <si>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</si>
  <si>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</si>
  <si>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</si>
  <si>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</si>
  <si>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</si>
  <si>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</si>
  <si>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</si>
  <si>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</si>
  <si>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</si>
  <si>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</si>
  <si>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</si>
  <si>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</si>
  <si>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</si>
  <si>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</si>
  <si>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</si>
  <si>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</si>
  <si>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</si>
  <si>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</si>
  <si>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</si>
  <si>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</si>
  <si>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</si>
  <si>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</si>
  <si>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</si>
  <si>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</si>
  <si>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</si>
  <si>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</si>
  <si>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</si>
  <si>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</si>
  <si>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</si>
  <si>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</si>
  <si>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</si>
  <si>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</si>
  <si>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</si>
  <si>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</si>
  <si>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</si>
  <si>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</si>
  <si>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</si>
  <si>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</si>
  <si>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</si>
  <si>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</si>
  <si>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</si>
  <si>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</si>
  <si>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</si>
  <si>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</si>
  <si>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</si>
  <si>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</si>
  <si>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</si>
  <si>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</si>
  <si>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</si>
  <si>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</si>
  <si>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</si>
  <si>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</si>
  <si>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</si>
  <si>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</si>
  <si>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</si>
  <si>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</si>
  <si>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</si>
  <si>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</si>
  <si>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</si>
  <si>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</si>
  <si>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</si>
  <si>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</si>
  <si>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</si>
  <si>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</si>
  <si>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</si>
  <si>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</si>
  <si>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</si>
  <si>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</si>
  <si>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</si>
  <si>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</si>
  <si>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</si>
  <si>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</si>
  <si>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</si>
  <si>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</si>
  <si>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</si>
  <si>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</si>
  <si>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</si>
  <si>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</si>
  <si>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</si>
  <si>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</si>
  <si>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</si>
  <si>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</si>
  <si>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</si>
  <si>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</si>
  <si>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</si>
  <si>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</si>
  <si>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</si>
  <si>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</si>
  <si>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</si>
  <si>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</si>
  <si>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</si>
  <si>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</si>
  <si>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</si>
  <si>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</si>
  <si>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</si>
  <si>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</si>
  <si>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</si>
  <si>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</si>
  <si>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</si>
  <si>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</si>
  <si>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</si>
  <si>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</si>
  <si>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</si>
  <si>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</si>
  <si>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</si>
  <si>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</si>
  <si>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</si>
  <si>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</si>
  <si>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</si>
  <si>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</si>
  <si>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</si>
  <si>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</si>
  <si>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</si>
  <si>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</si>
  <si>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</si>
  <si>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</si>
  <si>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</si>
  <si>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</si>
  <si>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</si>
  <si>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</si>
  <si>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</si>
  <si>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</si>
  <si>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</si>
  <si>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</si>
  <si>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</si>
  <si>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</si>
  <si>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</si>
  <si>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</si>
  <si>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</si>
  <si>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</si>
  <si>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</si>
  <si>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</si>
  <si>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</si>
  <si>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</si>
  <si>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</si>
  <si>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</si>
  <si>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</si>
  <si>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</si>
  <si>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</si>
  <si>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</si>
  <si>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</si>
  <si>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</si>
  <si>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</si>
  <si>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</si>
  <si>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</si>
  <si>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</si>
  <si>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</si>
  <si>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</si>
  <si>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</si>
  <si>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</si>
  <si>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</si>
  <si>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</si>
  <si>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</si>
  <si>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</si>
  <si>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</si>
  <si>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</si>
  <si>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</si>
  <si>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</si>
  <si>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</si>
  <si>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</si>
  <si>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</si>
  <si>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</si>
  <si>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</si>
  <si>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</si>
  <si>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</si>
  <si>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</si>
  <si>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</si>
  <si>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</si>
  <si>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</si>
  <si>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</si>
  <si>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</si>
  <si>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</si>
  <si>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</si>
  <si>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</si>
  <si>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</si>
  <si>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</si>
  <si>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</si>
  <si>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</si>
  <si>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</si>
  <si>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</si>
  <si>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</si>
  <si>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</si>
  <si>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</si>
  <si>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</si>
  <si>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</si>
  <si>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</si>
  <si>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</si>
  <si>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</si>
  <si>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</si>
  <si>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</si>
  <si>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</si>
  <si>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</si>
  <si>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</si>
  <si>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</si>
  <si>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</si>
  <si>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</si>
  <si>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</si>
  <si>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</si>
  <si>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</si>
  <si>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</si>
  <si>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</si>
  <si>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</si>
  <si>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</si>
  <si>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</si>
  <si>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</si>
  <si>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</si>
  <si>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</si>
  <si>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</si>
  <si>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</si>
  <si>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</si>
  <si>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</si>
  <si>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</si>
  <si>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</si>
  <si>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</si>
  <si>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</si>
  <si>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</si>
  <si>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</si>
  <si>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</si>
  <si>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</si>
  <si>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</si>
  <si>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</si>
  <si>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</si>
  <si>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</si>
  <si>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</si>
  <si>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</si>
  <si>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</si>
  <si>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</si>
  <si>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</si>
  <si>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</si>
  <si>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</si>
  <si>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</si>
  <si>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</si>
  <si>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</si>
  <si>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</si>
  <si>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</si>
  <si>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</si>
  <si>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</si>
  <si>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</si>
  <si>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</si>
  <si>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</si>
  <si>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</si>
  <si>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</si>
  <si>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</si>
  <si>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</si>
  <si>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</si>
  <si>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</si>
  <si>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</si>
  <si>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</si>
  <si>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</si>
  <si>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</si>
  <si>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</si>
  <si>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</si>
  <si>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</si>
  <si>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</si>
  <si>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</si>
  <si>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</si>
  <si>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</si>
  <si>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</si>
  <si>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</si>
  <si>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</si>
  <si>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</si>
  <si>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</si>
  <si>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</si>
  <si>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</si>
  <si>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</si>
  <si>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</si>
  <si>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</si>
  <si>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</si>
  <si>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</si>
  <si>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</si>
  <si>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</si>
  <si>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</si>
  <si>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</si>
  <si>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</si>
  <si>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</si>
  <si>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</si>
  <si>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</si>
  <si>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</si>
  <si>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</si>
  <si>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</si>
  <si>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</si>
  <si>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</si>
  <si>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</si>
  <si>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</si>
  <si>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</si>
  <si>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</si>
  <si>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</si>
  <si>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</si>
  <si>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</si>
  <si>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</si>
  <si>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</si>
  <si>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</si>
  <si>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</si>
  <si>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</si>
  <si>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</si>
  <si>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</si>
  <si>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</si>
  <si>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</si>
  <si>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</si>
  <si>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</si>
  <si>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</si>
  <si>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</si>
  <si>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</si>
  <si>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</si>
  <si>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</si>
  <si>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</si>
  <si>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</si>
  <si>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</si>
  <si>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</si>
  <si>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</si>
  <si>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</si>
  <si>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</si>
  <si>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</si>
  <si>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</si>
  <si>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</si>
  <si>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</si>
  <si>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</si>
  <si>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</si>
  <si>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</si>
  <si>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</si>
  <si>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</si>
  <si>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</si>
  <si>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</si>
  <si>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</si>
  <si>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</si>
  <si>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</si>
  <si>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</si>
  <si>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</si>
  <si>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</si>
  <si>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</si>
  <si>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</si>
  <si>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</si>
  <si>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</si>
  <si>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</si>
  <si>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</si>
  <si>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</si>
  <si>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</si>
  <si>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</si>
  <si>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</si>
  <si>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</si>
  <si>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</si>
  <si>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</si>
  <si>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</si>
  <si>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</si>
  <si>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</si>
  <si>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</si>
  <si>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</si>
  <si>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</si>
  <si>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</si>
  <si>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</si>
  <si>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</si>
  <si>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</si>
  <si>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</si>
  <si>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</si>
  <si>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</si>
  <si>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</si>
  <si>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</si>
  <si>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</si>
  <si>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</si>
  <si>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</si>
  <si>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</si>
  <si>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</si>
  <si>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</si>
  <si>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</si>
  <si>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</si>
  <si>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</si>
  <si>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</si>
  <si>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</si>
  <si>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</si>
  <si>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</si>
  <si>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</si>
  <si>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</si>
  <si>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</si>
  <si>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</si>
  <si>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</si>
  <si>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</si>
  <si>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</si>
  <si>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</si>
  <si>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</si>
  <si>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</si>
  <si>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</si>
  <si>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</si>
  <si>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</si>
  <si>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</si>
  <si>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</si>
  <si>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</si>
  <si>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</si>
  <si>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</si>
  <si>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</si>
  <si>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</si>
  <si>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</si>
  <si>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</si>
  <si>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</si>
  <si>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</si>
  <si>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</si>
  <si>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</si>
  <si>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</si>
  <si>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</si>
  <si>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</si>
  <si>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</si>
  <si>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</si>
  <si>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</si>
  <si>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</si>
  <si>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</si>
  <si>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</si>
  <si>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</si>
  <si>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</si>
  <si>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</si>
  <si>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</si>
  <si>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</si>
  <si>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</si>
  <si>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</si>
  <si>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</si>
  <si>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</si>
  <si>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</si>
  <si>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</si>
  <si>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</si>
  <si>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</si>
  <si>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</si>
  <si>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</si>
  <si>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</si>
  <si>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</si>
  <si>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</si>
  <si>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</si>
  <si>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</si>
  <si>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</si>
  <si>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</si>
  <si>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</si>
  <si>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</si>
  <si>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</si>
  <si>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</si>
  <si>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</si>
  <si>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</si>
  <si>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</si>
  <si>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</si>
  <si>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</si>
  <si>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</si>
  <si>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</si>
  <si>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</si>
  <si>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</si>
  <si>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</si>
  <si>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</si>
  <si>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</si>
  <si>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</si>
  <si>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</si>
  <si>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</si>
  <si>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</si>
  <si>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</si>
  <si>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</si>
  <si>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</si>
  <si>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</si>
  <si>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</si>
  <si>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</si>
  <si>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</si>
  <si>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</si>
  <si>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</si>
  <si>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</si>
  <si>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</si>
  <si>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</si>
  <si>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</si>
  <si>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</si>
  <si>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</si>
  <si>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</si>
  <si>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</si>
  <si>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</si>
  <si>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</si>
  <si>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</si>
  <si>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</si>
  <si>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</si>
  <si>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</si>
  <si>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</si>
  <si>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</si>
  <si>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</si>
  <si>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</si>
  <si>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</si>
  <si>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</si>
  <si>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</si>
  <si>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</si>
  <si>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</si>
  <si>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</si>
  <si>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</si>
  <si>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</si>
  <si>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</si>
  <si>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</si>
  <si>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</si>
  <si>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</si>
  <si>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</si>
  <si>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</si>
  <si>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</si>
  <si>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</si>
  <si>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</si>
  <si>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</si>
  <si>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</si>
  <si>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</si>
  <si>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</si>
  <si>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</si>
  <si>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</si>
  <si>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</si>
  <si>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</si>
  <si>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</si>
  <si>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</si>
  <si>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</si>
  <si>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</si>
  <si>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</si>
  <si>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</si>
  <si>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</si>
  <si>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</si>
  <si>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</si>
  <si>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</si>
  <si>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</si>
  <si>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</si>
  <si>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</si>
  <si>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</si>
  <si>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</si>
  <si>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</si>
  <si>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</si>
  <si>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</si>
  <si>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</si>
  <si>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</si>
  <si>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</si>
  <si>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</si>
  <si>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</si>
  <si>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</si>
  <si>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</si>
  <si>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</si>
  <si>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</si>
  <si>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</si>
  <si>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</si>
  <si>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</si>
  <si>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</si>
  <si>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</si>
  <si>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</si>
  <si>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</si>
  <si>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</si>
  <si>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</si>
  <si>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</si>
  <si>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</si>
  <si>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</si>
  <si>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</si>
  <si>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</si>
  <si>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</si>
  <si>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</si>
  <si>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</si>
  <si>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</si>
  <si>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</si>
  <si>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</si>
  <si>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</si>
  <si>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</si>
  <si>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</si>
  <si>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</si>
  <si>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</si>
  <si>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</si>
  <si>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</si>
  <si>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</si>
  <si>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</si>
  <si>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</si>
  <si>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</si>
  <si>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</si>
  <si>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</si>
  <si>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</si>
  <si>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</si>
  <si>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</si>
  <si>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</si>
  <si>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</si>
  <si>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</si>
  <si>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</si>
  <si>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</si>
  <si>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</si>
  <si>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</si>
  <si>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</si>
  <si>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</si>
  <si>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</si>
  <si>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</si>
  <si>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</si>
  <si>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</si>
  <si>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</si>
  <si>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</si>
  <si>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</si>
  <si>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</si>
  <si>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</si>
  <si>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</si>
  <si>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</si>
  <si>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</si>
  <si>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</si>
  <si>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</si>
  <si>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</si>
  <si>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</si>
  <si>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</si>
  <si>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</si>
  <si>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</si>
  <si>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</si>
  <si>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</si>
  <si>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</si>
  <si>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</si>
  <si>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</si>
  <si>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</si>
  <si>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</si>
  <si>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</si>
  <si>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</si>
  <si>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</si>
  <si>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</si>
  <si>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</si>
  <si>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</si>
  <si>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</si>
  <si>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</si>
  <si>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</si>
  <si>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</si>
  <si>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</si>
  <si>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</si>
  <si>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</si>
  <si>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</si>
  <si>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</si>
  <si>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</si>
  <si>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</si>
  <si>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</si>
  <si>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</si>
  <si>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</si>
  <si>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</si>
  <si>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</si>
  <si>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</si>
  <si>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</si>
  <si>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</si>
  <si>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</si>
  <si>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</si>
  <si>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</si>
  <si>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</si>
  <si>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</si>
  <si>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</si>
  <si>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</si>
  <si>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</si>
  <si>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</si>
  <si>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</si>
  <si>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</si>
  <si>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</si>
  <si>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</si>
  <si>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</si>
  <si>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</si>
  <si>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</si>
  <si>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</si>
  <si>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</si>
  <si>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</si>
  <si>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</si>
  <si>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</si>
  <si>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</si>
  <si>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</si>
  <si>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</si>
  <si>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</si>
  <si>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</si>
  <si>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</si>
  <si>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</si>
  <si>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</si>
  <si>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</si>
  <si>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</si>
  <si>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</si>
  <si>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</si>
  <si>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</si>
  <si>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</si>
  <si>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</si>
  <si>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</si>
  <si>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</si>
  <si>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</si>
  <si>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</si>
  <si>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</si>
  <si>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</si>
  <si>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</si>
  <si>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</si>
  <si>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</si>
  <si>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</si>
  <si>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</si>
  <si>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</si>
  <si>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</si>
  <si>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</si>
  <si>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</si>
  <si>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</si>
  <si>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</si>
  <si>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</si>
  <si>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</si>
  <si>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</si>
  <si>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</si>
  <si>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</si>
  <si>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</si>
  <si>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</si>
  <si>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</si>
  <si>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</si>
  <si>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</si>
  <si>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</si>
  <si>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</si>
  <si>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</si>
  <si>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</si>
  <si>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</si>
  <si>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</si>
  <si>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</si>
  <si>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</si>
  <si>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</si>
  <si>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</si>
  <si>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</si>
  <si>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</si>
  <si>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</si>
  <si>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</si>
  <si>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</si>
  <si>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</si>
  <si>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</si>
  <si>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</si>
  <si>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</si>
  <si>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</si>
  <si>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</si>
  <si>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</si>
  <si>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</si>
  <si>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</si>
  <si>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</si>
  <si>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</si>
  <si>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</si>
  <si>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</si>
  <si>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</si>
  <si>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</si>
  <si>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</si>
  <si>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</si>
  <si>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</si>
  <si>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</si>
  <si>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</si>
  <si>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</si>
  <si>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</si>
  <si>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</si>
  <si>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</si>
  <si>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</si>
  <si>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</si>
  <si>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</si>
  <si>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</si>
  <si>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</si>
  <si>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</si>
  <si>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</si>
  <si>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</si>
  <si>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</si>
  <si>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</si>
  <si>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</si>
  <si>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</si>
  <si>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</si>
  <si>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</si>
  <si>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</si>
  <si>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</si>
  <si>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</si>
  <si>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</si>
  <si>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</si>
  <si>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</si>
  <si>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</si>
  <si>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</si>
  <si>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</si>
  <si>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</si>
  <si>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</si>
  <si>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</si>
  <si>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</si>
  <si>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</si>
  <si>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</si>
  <si>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</si>
  <si>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</si>
  <si>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</si>
  <si>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</si>
  <si>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</si>
  <si>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</si>
  <si>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</si>
  <si>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</si>
  <si>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</si>
  <si>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</si>
  <si>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</si>
  <si>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</si>
  <si>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</si>
  <si>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</si>
  <si>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</si>
  <si>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</si>
  <si>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</si>
  <si>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</si>
  <si>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</si>
  <si>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</si>
  <si>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</si>
  <si>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</si>
  <si>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</si>
  <si>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</si>
  <si>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</si>
  <si>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</si>
  <si>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</si>
  <si>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</si>
  <si>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</si>
  <si>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</si>
  <si>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</si>
  <si>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</si>
  <si>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</si>
  <si>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</si>
  <si>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</si>
  <si>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</si>
  <si>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</si>
  <si>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</si>
  <si>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</si>
  <si>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</si>
  <si>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</si>
  <si>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</si>
  <si>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</si>
  <si>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</si>
  <si>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</si>
  <si>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</si>
  <si>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</si>
  <si>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</si>
  <si>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</si>
  <si>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</si>
  <si>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</si>
  <si>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</si>
  <si>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</si>
  <si>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</si>
  <si>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</si>
  <si>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</si>
  <si>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</si>
  <si>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</si>
  <si>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</si>
  <si>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</si>
  <si>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</si>
  <si>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</si>
  <si>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</si>
  <si>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</si>
  <si>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</si>
  <si>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</si>
  <si>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</si>
  <si>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</si>
  <si>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</si>
  <si>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</si>
  <si>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</si>
  <si>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</si>
  <si>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</si>
  <si>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</si>
  <si>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</si>
  <si>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</si>
  <si>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</si>
  <si>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</si>
  <si>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</si>
  <si>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</si>
  <si>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</si>
  <si>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</si>
  <si>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</si>
  <si>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</si>
  <si>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</si>
  <si>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</si>
  <si>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</si>
  <si>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</si>
  <si>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</si>
  <si>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</si>
  <si>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</si>
  <si>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</si>
  <si>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</si>
  <si>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</si>
  <si>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</si>
  <si>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</si>
  <si>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</si>
  <si>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</si>
  <si>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</si>
  <si>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</si>
  <si>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</si>
  <si>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</si>
  <si>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</si>
  <si>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</si>
  <si>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</si>
  <si>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</si>
  <si>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</si>
  <si>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</si>
  <si>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</si>
  <si>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</si>
  <si>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</si>
  <si>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</si>
  <si>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</si>
  <si>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</si>
  <si>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</si>
  <si>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</si>
  <si>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</si>
  <si>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</si>
  <si>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</si>
  <si>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</si>
  <si>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</si>
  <si>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</si>
  <si>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</si>
  <si>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</si>
  <si>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</si>
  <si>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</si>
  <si>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</si>
  <si>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</si>
  <si>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</si>
  <si>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</si>
  <si>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</si>
  <si>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</si>
  <si>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</si>
  <si>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</si>
  <si>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</si>
  <si>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</si>
  <si>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</si>
  <si>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</si>
  <si>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</si>
  <si>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</si>
  <si>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</si>
  <si>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</si>
  <si>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</si>
  <si>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</si>
  <si>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</si>
  <si>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</si>
  <si>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</si>
  <si>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</si>
  <si>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</si>
  <si>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</si>
  <si>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</si>
  <si>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</si>
  <si>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</si>
  <si>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</si>
  <si>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</si>
  <si>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</si>
  <si>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</si>
  <si>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</si>
  <si>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</si>
  <si>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</si>
  <si>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</si>
  <si>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</si>
  <si>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</si>
  <si>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</si>
  <si>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</si>
  <si>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</si>
  <si>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</si>
  <si>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</si>
  <si>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</si>
  <si>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</si>
  <si>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</si>
  <si>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</si>
  <si>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</si>
  <si>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</si>
  <si>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</si>
  <si>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</si>
  <si>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</si>
  <si>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</si>
  <si>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</si>
  <si>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</si>
  <si>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</si>
  <si>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</si>
  <si>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</si>
  <si>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</si>
  <si>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</si>
  <si>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</si>
  <si>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</si>
  <si>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</si>
  <si>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</si>
  <si>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</si>
  <si>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</si>
  <si>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</si>
  <si>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</si>
  <si>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</si>
  <si>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</si>
  <si>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</si>
  <si>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</si>
  <si>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</si>
  <si>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</si>
  <si>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</si>
  <si>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</si>
  <si>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</si>
  <si>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</si>
  <si>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</si>
  <si>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</si>
  <si>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</si>
  <si>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</si>
  <si>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</si>
  <si>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</si>
  <si>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</si>
  <si>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</si>
  <si>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</si>
  <si>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</si>
  <si>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</si>
  <si>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</si>
  <si>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</si>
  <si>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</si>
  <si>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</si>
  <si>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</si>
  <si>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</si>
  <si>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</si>
  <si>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</si>
  <si>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</si>
  <si>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</si>
  <si>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</si>
  <si>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</si>
  <si>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</si>
  <si>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</si>
  <si>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</si>
  <si>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</si>
  <si>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</si>
  <si>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</si>
  <si>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</si>
  <si>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</si>
  <si>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</si>
  <si>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</si>
  <si>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</si>
  <si>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</si>
  <si>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</si>
  <si>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</si>
  <si>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</si>
  <si>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</si>
  <si>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</si>
  <si>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</si>
  <si>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</si>
  <si>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</si>
  <si>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</si>
  <si>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</si>
  <si>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</si>
  <si>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</si>
  <si>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</si>
  <si>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</si>
  <si>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</si>
  <si>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</si>
  <si>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</si>
  <si>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</si>
  <si>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</si>
  <si>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</si>
  <si>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</si>
  <si>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</si>
  <si>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</si>
  <si>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</si>
  <si>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</si>
  <si>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</si>
  <si>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</si>
  <si>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</si>
  <si>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</si>
  <si>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</si>
  <si>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</si>
  <si>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</si>
  <si>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</si>
  <si>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</si>
  <si>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</si>
  <si>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</si>
  <si>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</si>
  <si>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</si>
  <si>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</si>
  <si>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</si>
  <si>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</si>
  <si>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</si>
  <si>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</si>
  <si>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</si>
  <si>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</si>
  <si>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</si>
  <si>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</si>
  <si>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</si>
  <si>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</si>
  <si>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</si>
  <si>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</si>
  <si>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</si>
  <si>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</si>
  <si>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</si>
  <si>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</si>
  <si>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</si>
  <si>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</si>
  <si>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</si>
  <si>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</si>
  <si>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</si>
  <si>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</si>
  <si>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</si>
  <si>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</si>
  <si>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</si>
  <si>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</si>
  <si>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</si>
  <si>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</si>
  <si>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</si>
  <si>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</si>
  <si>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</si>
  <si>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</si>
  <si>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</si>
  <si>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</si>
  <si>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</si>
  <si>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</si>
  <si>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</si>
  <si>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</si>
  <si>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</si>
  <si>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</si>
  <si>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</si>
  <si>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</si>
  <si>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</si>
  <si>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</si>
  <si>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</si>
  <si>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</si>
  <si>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</si>
  <si>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</si>
  <si>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</si>
  <si>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</si>
  <si>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</si>
  <si>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</si>
  <si>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</si>
  <si>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</si>
  <si>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</si>
  <si>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</si>
  <si>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</si>
  <si>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</si>
  <si>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</si>
  <si>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</si>
  <si>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</si>
  <si>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</si>
  <si>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</si>
  <si>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</si>
  <si>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</si>
  <si>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</si>
  <si>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</si>
  <si>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</si>
  <si>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</si>
  <si>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</si>
  <si>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</si>
  <si>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</si>
  <si>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</si>
  <si>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</si>
  <si>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</si>
  <si>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</si>
  <si>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</si>
  <si>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</si>
  <si>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</si>
  <si>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</si>
  <si>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</si>
  <si>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</si>
  <si>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</si>
  <si>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</si>
  <si>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</si>
  <si>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</si>
  <si>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</si>
  <si>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</si>
  <si>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</si>
  <si>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</si>
  <si>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</si>
  <si>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</si>
  <si>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</si>
  <si>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</si>
  <si>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</si>
  <si>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</si>
  <si>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</si>
  <si>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</si>
  <si>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</si>
  <si>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</si>
  <si>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</si>
  <si>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</si>
  <si>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</si>
  <si>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</si>
  <si>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</si>
  <si>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</si>
  <si>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</si>
  <si>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</si>
  <si>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</si>
  <si>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</si>
  <si>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</si>
  <si>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</si>
  <si>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</si>
  <si>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</si>
  <si>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</si>
  <si>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</si>
  <si>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</si>
  <si>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</si>
  <si>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</si>
  <si>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</si>
  <si>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</si>
  <si>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</si>
  <si>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</si>
  <si>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</si>
  <si>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</si>
  <si>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</si>
  <si>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</si>
  <si>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</si>
  <si>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</si>
  <si>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</si>
  <si>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</si>
  <si>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</si>
  <si>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</si>
  <si>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</si>
  <si>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</si>
  <si>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</si>
  <si>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</si>
  <si>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</si>
  <si>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</si>
  <si>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</si>
  <si>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</si>
  <si>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</si>
  <si>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</si>
  <si>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</si>
  <si>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</si>
  <si>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</si>
  <si>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</si>
  <si>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</si>
  <si>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</si>
  <si>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</si>
  <si>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</si>
  <si>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</si>
  <si>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</si>
  <si>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</si>
  <si>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</si>
  <si>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</si>
  <si>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</si>
  <si>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</si>
  <si>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</si>
  <si>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</si>
  <si>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</si>
  <si>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</si>
  <si>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</si>
  <si>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</si>
  <si>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</si>
  <si>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</si>
  <si>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</si>
  <si>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</si>
  <si>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</si>
  <si>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</si>
  <si>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</si>
  <si>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</si>
  <si>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</si>
  <si>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</si>
  <si>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</si>
  <si>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</si>
  <si>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</si>
  <si>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</si>
  <si>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</si>
  <si>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</si>
  <si>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</si>
  <si>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</si>
  <si>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</si>
  <si>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</si>
  <si>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</si>
  <si>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</si>
  <si>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</si>
  <si>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</si>
  <si>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</si>
  <si>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</si>
  <si>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</si>
  <si>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</si>
  <si>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</si>
  <si>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</si>
  <si>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</si>
  <si>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</si>
  <si>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</si>
  <si>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</si>
  <si>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</si>
  <si>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</si>
  <si>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</si>
  <si>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</si>
  <si>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</si>
  <si>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</si>
  <si>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</si>
  <si>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</si>
  <si>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</si>
  <si>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</si>
  <si>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</si>
  <si>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</si>
  <si>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</si>
  <si>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</si>
  <si>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</si>
  <si>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</si>
  <si>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</si>
  <si>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</si>
  <si>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</si>
  <si>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</si>
  <si>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</si>
  <si>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</si>
  <si>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</si>
  <si>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</si>
  <si>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</si>
  <si>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</si>
  <si>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</si>
  <si>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</si>
  <si>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</si>
  <si>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</si>
  <si>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</si>
  <si>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</si>
  <si>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</si>
  <si>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</si>
  <si>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</si>
  <si>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</si>
  <si>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</si>
  <si>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</si>
  <si>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</si>
  <si>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</si>
  <si>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</si>
  <si>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</si>
  <si>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</si>
  <si>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</si>
  <si>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</si>
  <si>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</si>
  <si>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</si>
  <si>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</si>
  <si>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</si>
  <si>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</si>
  <si>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</si>
  <si>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</si>
  <si>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</si>
  <si>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</si>
  <si>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</si>
  <si>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</si>
  <si>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</si>
  <si>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</si>
  <si>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</si>
  <si>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</si>
  <si>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</si>
  <si>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</si>
  <si>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</si>
  <si>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</si>
  <si>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</si>
  <si>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</si>
  <si>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</si>
  <si>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</si>
  <si>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</si>
  <si>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</si>
  <si>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</si>
  <si>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</si>
  <si>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</si>
  <si>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</si>
  <si>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</si>
  <si>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</si>
  <si>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</si>
  <si>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</si>
  <si>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</si>
  <si>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</si>
  <si>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</si>
  <si>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</si>
  <si>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</si>
  <si>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</si>
  <si>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</si>
  <si>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</si>
  <si>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</si>
  <si>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</si>
  <si>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</si>
  <si>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</si>
  <si>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</si>
  <si>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</si>
  <si>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</si>
  <si>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</si>
  <si>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</si>
  <si>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</si>
  <si>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</si>
  <si>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</si>
  <si>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</si>
  <si>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</si>
  <si>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</si>
  <si>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</si>
  <si>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</si>
  <si>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</si>
  <si>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</si>
  <si>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</si>
  <si>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</si>
  <si>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</si>
  <si>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</si>
  <si>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</si>
  <si>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</si>
  <si>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</si>
  <si>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</si>
  <si>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</si>
  <si>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</si>
  <si>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</si>
  <si>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</si>
  <si>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</si>
  <si>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</si>
  <si>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</si>
  <si>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</si>
  <si>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</si>
  <si>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</si>
  <si>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</si>
  <si>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</si>
  <si>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</si>
  <si>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</si>
  <si>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</si>
  <si>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</si>
  <si>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</si>
  <si>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</si>
  <si>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</si>
  <si>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</si>
  <si>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</si>
  <si>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</si>
  <si>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</si>
  <si>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</si>
  <si>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</si>
  <si>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</si>
  <si>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</si>
  <si>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</si>
  <si>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</si>
  <si>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</si>
  <si>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</si>
  <si>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</si>
  <si>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</si>
  <si>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</si>
  <si>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</si>
  <si>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</si>
  <si>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</si>
  <si>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</si>
  <si>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</si>
  <si>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</si>
  <si>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</si>
  <si>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</si>
  <si>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</si>
  <si>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</si>
  <si>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</si>
  <si>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</si>
  <si>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</si>
  <si>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</si>
  <si>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</si>
  <si>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</si>
  <si>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</si>
  <si>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</si>
  <si>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</si>
  <si>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</si>
  <si>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</si>
  <si>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</si>
  <si>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</si>
  <si>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</si>
  <si>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</si>
  <si>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</si>
  <si>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</si>
  <si>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</si>
  <si>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</si>
  <si>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</si>
  <si>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</si>
  <si>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</si>
  <si>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</si>
  <si>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</si>
  <si>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</si>
  <si>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</si>
  <si>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</si>
  <si>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</si>
  <si>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</si>
  <si>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</si>
  <si>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</si>
  <si>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</si>
  <si>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</si>
  <si>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</si>
  <si>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</si>
  <si>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</si>
  <si>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</si>
  <si>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</si>
  <si>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</si>
  <si>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</si>
  <si>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</si>
  <si>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</si>
  <si>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</si>
  <si>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</si>
  <si>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</si>
  <si>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</si>
  <si>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</si>
  <si>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</si>
  <si>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</si>
  <si>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</si>
  <si>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</si>
  <si>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</si>
  <si>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</si>
  <si>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</si>
  <si>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</si>
  <si>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</si>
  <si>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</si>
  <si>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</si>
  <si>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</si>
  <si>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</si>
  <si>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</si>
  <si>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</si>
  <si>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</si>
  <si>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</si>
  <si>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</si>
  <si>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</si>
  <si>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</si>
  <si>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</si>
  <si>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</si>
  <si>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</si>
  <si>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</si>
  <si>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</si>
  <si>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</si>
  <si>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</si>
  <si>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</si>
  <si>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</si>
  <si>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</si>
  <si>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</si>
  <si>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</si>
  <si>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</si>
  <si>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</si>
  <si>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</si>
  <si>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</si>
  <si>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</si>
  <si>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</si>
  <si>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</si>
  <si>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</si>
  <si>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</si>
  <si>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</si>
  <si>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</si>
  <si>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</si>
  <si>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</si>
  <si>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</si>
  <si>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</si>
  <si>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</si>
  <si>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</si>
  <si>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</si>
  <si>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</si>
  <si>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</si>
  <si>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</si>
  <si>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</si>
  <si>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</si>
  <si>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</si>
  <si>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</si>
  <si>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</si>
  <si>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</si>
  <si>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</si>
  <si>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</si>
  <si>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</si>
  <si>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</si>
  <si>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</si>
  <si>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</si>
  <si>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</si>
  <si>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</si>
  <si>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</si>
  <si>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</si>
  <si>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</si>
  <si>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</si>
  <si>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</si>
  <si>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</si>
  <si>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</si>
  <si>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</si>
  <si>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</si>
  <si>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</si>
  <si>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</si>
  <si>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</si>
  <si>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</si>
  <si>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</si>
  <si>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</si>
  <si>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</si>
  <si>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</si>
  <si>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</si>
  <si>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</si>
  <si>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</si>
  <si>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</si>
  <si>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</si>
  <si>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</si>
  <si>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</si>
  <si>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</si>
  <si>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</si>
  <si>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</si>
  <si>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</si>
  <si>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</si>
  <si>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</si>
  <si>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</si>
  <si>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</si>
  <si>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</si>
  <si>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</si>
  <si>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</si>
  <si>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</si>
  <si>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</si>
  <si>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</si>
  <si>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</si>
  <si>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</si>
  <si>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</si>
  <si>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</si>
  <si>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</si>
  <si>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</si>
  <si>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</si>
  <si>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</si>
  <si>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</si>
  <si>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</si>
  <si>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</si>
  <si>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</si>
  <si>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</si>
  <si>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</si>
  <si>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</si>
  <si>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</si>
  <si>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</si>
  <si>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</si>
  <si>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</si>
  <si>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</si>
  <si>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</si>
  <si>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</si>
  <si>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</si>
  <si>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</si>
  <si>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</si>
  <si>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</si>
  <si>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</si>
  <si>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</si>
  <si>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</si>
  <si>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</si>
  <si>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</si>
  <si>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</si>
  <si>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</si>
  <si>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</si>
  <si>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</si>
  <si>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</si>
  <si>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</si>
  <si>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</si>
  <si>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</si>
  <si>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</si>
  <si>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</si>
  <si>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</si>
  <si>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</si>
  <si>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</si>
  <si>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</si>
  <si>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</si>
  <si>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</si>
  <si>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</si>
  <si>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</si>
  <si>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</si>
  <si>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</si>
  <si>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</si>
  <si>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</si>
  <si>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</si>
  <si>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</si>
  <si>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</si>
  <si>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</si>
  <si>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</si>
  <si>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</si>
  <si>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</si>
  <si>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</si>
  <si>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</si>
  <si>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</si>
  <si>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</si>
  <si>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</si>
  <si>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</si>
  <si>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</si>
  <si>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</si>
  <si>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</si>
  <si>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</si>
  <si>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</si>
  <si>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</si>
  <si>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</si>
  <si>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</si>
  <si>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</si>
  <si>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</si>
  <si>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</si>
  <si>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</si>
  <si>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</si>
  <si>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</si>
  <si>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</si>
  <si>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</si>
  <si>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</si>
  <si>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</si>
  <si>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</si>
  <si>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</si>
  <si>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</si>
  <si>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</si>
  <si>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</si>
  <si>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</si>
  <si>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</si>
  <si>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</si>
  <si>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</si>
  <si>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</si>
  <si>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</si>
  <si>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</si>
  <si>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</si>
  <si>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</si>
  <si>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</si>
  <si>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</si>
  <si>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</si>
  <si>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</si>
  <si>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</si>
  <si>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</si>
  <si>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</si>
  <si>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</si>
  <si>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</si>
  <si>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</si>
  <si>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</si>
  <si>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</si>
  <si>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</si>
  <si>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</si>
  <si>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</si>
  <si>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</si>
  <si>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</si>
  <si>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</si>
  <si>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</si>
  <si>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</si>
  <si>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</si>
  <si>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</si>
  <si>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</si>
  <si>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</si>
  <si>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</si>
  <si>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</si>
  <si>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</si>
  <si>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</si>
  <si>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</si>
  <si>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</si>
  <si>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</si>
  <si>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</si>
  <si>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</si>
  <si>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</si>
  <si>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</si>
  <si>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</si>
  <si>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</si>
  <si>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</si>
  <si>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</si>
  <si>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</si>
  <si>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</si>
  <si>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</si>
  <si>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</si>
  <si>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</si>
  <si>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</si>
  <si>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</si>
  <si>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</si>
  <si>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</si>
  <si>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</si>
  <si>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</si>
  <si>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</si>
  <si>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</si>
  <si>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</si>
  <si>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</si>
  <si>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</si>
  <si>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</si>
  <si>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</si>
  <si>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</si>
  <si>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</si>
  <si>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</si>
  <si>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</si>
  <si>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</si>
  <si>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</si>
  <si>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</si>
  <si>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</si>
  <si>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</si>
  <si>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</si>
  <si>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</si>
  <si>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</si>
  <si>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</si>
  <si>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</si>
  <si>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</si>
  <si>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</si>
  <si>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</si>
  <si>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</si>
  <si>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</si>
  <si>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</si>
  <si>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</si>
  <si>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</si>
  <si>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</si>
  <si>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</si>
  <si>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</si>
  <si>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</si>
  <si>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</si>
  <si>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</si>
  <si>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</si>
  <si>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</si>
  <si>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</si>
  <si>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</si>
  <si>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</si>
  <si>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</si>
  <si>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</si>
  <si>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</si>
  <si>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</si>
  <si>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</si>
  <si>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</si>
  <si>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</si>
  <si>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</si>
  <si>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</si>
  <si>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</si>
  <si>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</si>
  <si>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</si>
  <si>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</si>
  <si>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</si>
  <si>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</si>
  <si>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</si>
  <si>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</si>
  <si>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</si>
  <si>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</si>
  <si>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</si>
  <si>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</si>
  <si>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</si>
  <si>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</si>
  <si>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</si>
  <si>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</si>
  <si>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</si>
  <si>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</si>
  <si>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</si>
  <si>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</si>
  <si>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</si>
  <si>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</si>
  <si>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</si>
  <si>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</si>
  <si>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</si>
  <si>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</si>
  <si>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</si>
  <si>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</si>
  <si>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</si>
  <si>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</si>
  <si>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</si>
  <si>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</si>
  <si>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</si>
  <si>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</si>
  <si>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</si>
  <si>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</si>
  <si>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</si>
  <si>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</si>
  <si>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</si>
  <si>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</si>
  <si>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</si>
  <si>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</si>
  <si>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</si>
  <si>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</si>
  <si>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</si>
  <si>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</si>
  <si>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</si>
  <si>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</si>
  <si>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</si>
  <si>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</si>
  <si>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</si>
  <si>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</si>
  <si>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</si>
  <si>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</si>
  <si>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</si>
  <si>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</si>
  <si>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</si>
  <si>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</si>
  <si>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</si>
  <si>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</si>
  <si>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</si>
  <si>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</si>
  <si>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</si>
  <si>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</si>
  <si>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</si>
  <si>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</si>
  <si>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</si>
  <si>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</si>
  <si>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</si>
  <si>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</si>
  <si>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</si>
  <si>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</si>
  <si>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</si>
  <si>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</si>
  <si>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</si>
  <si>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</si>
  <si>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</si>
  <si>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</si>
  <si>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</si>
  <si>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</si>
  <si>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</si>
  <si>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</si>
  <si>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</si>
  <si>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</si>
  <si>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</si>
  <si>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</si>
  <si>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</si>
  <si>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</si>
  <si>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</si>
  <si>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</si>
  <si>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</si>
  <si>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</si>
  <si>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</si>
  <si>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</si>
  <si>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</si>
  <si>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</si>
  <si>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</si>
  <si>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</si>
  <si>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</si>
  <si>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</si>
  <si>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</si>
  <si>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</si>
  <si>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</si>
  <si>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</si>
  <si>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</si>
  <si>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</si>
  <si>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</si>
  <si>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</si>
  <si>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</si>
  <si>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</si>
  <si>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</si>
  <si>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</si>
  <si>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</si>
  <si>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</si>
  <si>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</si>
  <si>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</si>
  <si>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</si>
  <si>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</si>
  <si>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</si>
  <si>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</si>
  <si>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</si>
  <si>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</si>
  <si>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</si>
  <si>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</si>
  <si>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</si>
  <si>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</si>
  <si>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</si>
  <si>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</si>
  <si>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</si>
  <si>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</si>
  <si>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</si>
  <si>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</si>
  <si>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</si>
  <si>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</si>
  <si>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</si>
  <si>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</si>
  <si>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</si>
  <si>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</si>
  <si>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</si>
  <si>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</si>
  <si>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</si>
  <si>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</si>
  <si>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</si>
  <si>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</si>
  <si>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</si>
  <si>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</si>
  <si>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</si>
  <si>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</si>
  <si>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</si>
  <si>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</si>
  <si>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</si>
  <si>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</si>
  <si>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</si>
  <si>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</si>
  <si>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</si>
  <si>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</si>
  <si>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</si>
  <si>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</si>
  <si>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</si>
  <si>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</si>
  <si>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</si>
  <si>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</si>
  <si>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</si>
  <si>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</si>
  <si>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</si>
  <si>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</si>
  <si>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</si>
  <si>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</si>
  <si>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</si>
  <si>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</si>
  <si>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</si>
  <si>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</si>
  <si>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</si>
  <si>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</si>
  <si>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</si>
  <si>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</si>
  <si>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</si>
  <si>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</si>
  <si>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</si>
  <si>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</si>
  <si>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</si>
  <si>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</si>
  <si>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</si>
  <si>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</si>
  <si>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</si>
  <si>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</si>
  <si>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</si>
  <si>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</si>
  <si>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</si>
  <si>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</si>
  <si>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</si>
  <si>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</si>
  <si>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</si>
  <si>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</si>
  <si>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</si>
  <si>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</si>
  <si>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</si>
  <si>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</si>
  <si>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</si>
  <si>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</si>
  <si>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</si>
  <si>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</si>
  <si>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</si>
  <si>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</si>
  <si>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</si>
  <si>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</si>
  <si>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</si>
  <si>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</si>
  <si>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</si>
  <si>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</si>
  <si>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</si>
  <si>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</si>
  <si>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</si>
  <si>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</si>
  <si>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</si>
  <si>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</si>
  <si>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</si>
  <si>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</si>
  <si>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</si>
  <si>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</si>
  <si>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</si>
  <si>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</si>
  <si>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</si>
  <si>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</si>
  <si>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</si>
  <si>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</si>
  <si>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</si>
  <si>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</si>
  <si>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</si>
  <si>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</si>
  <si>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</si>
  <si>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</si>
  <si>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</si>
  <si>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</si>
  <si>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</si>
  <si>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</si>
  <si>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</si>
  <si>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</si>
  <si>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</si>
  <si>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</si>
  <si>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</si>
  <si>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</si>
  <si>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</si>
  <si>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</si>
  <si>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</si>
  <si>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</si>
  <si>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</si>
  <si>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</si>
  <si>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</si>
  <si>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</si>
  <si>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</si>
  <si>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</si>
  <si>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</si>
  <si>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</si>
  <si>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</si>
  <si>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</si>
  <si>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</si>
  <si>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</si>
  <si>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</si>
  <si>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</si>
  <si>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</si>
  <si>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</si>
  <si>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</si>
  <si>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</si>
  <si>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</si>
  <si>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</si>
  <si>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</si>
  <si>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</si>
  <si>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</si>
  <si>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</si>
  <si>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</si>
  <si>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</si>
  <si>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</si>
  <si>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</si>
  <si>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</si>
  <si>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</si>
  <si>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</si>
  <si>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</si>
  <si>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</si>
  <si>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</si>
  <si>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</si>
  <si>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</si>
  <si>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</si>
  <si>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</si>
  <si>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</si>
  <si>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</si>
  <si>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</si>
  <si>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</si>
  <si>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</si>
  <si>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</si>
  <si>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</si>
  <si>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</si>
  <si>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</si>
  <si>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</si>
  <si>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</si>
  <si>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</si>
  <si>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</si>
  <si>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</si>
  <si>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</si>
  <si>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</si>
  <si>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</si>
  <si>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</si>
  <si>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</si>
  <si>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</si>
  <si>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</si>
  <si>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</si>
  <si>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</si>
  <si>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</si>
  <si>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</si>
  <si>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</si>
  <si>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</si>
  <si>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</si>
  <si>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</si>
  <si>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</si>
  <si>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</si>
  <si>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</si>
  <si>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</si>
  <si>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</si>
  <si>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</si>
  <si>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</si>
  <si>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</si>
  <si>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</si>
  <si>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</si>
  <si>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</si>
  <si>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</si>
  <si>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</si>
  <si>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</si>
  <si>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</si>
  <si>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</si>
  <si>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</si>
  <si>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</si>
  <si>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</si>
  <si>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</si>
  <si>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</si>
  <si>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</si>
  <si>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</si>
  <si>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</si>
  <si>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</si>
  <si>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</si>
  <si>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</si>
  <si>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</si>
  <si>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</si>
  <si>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</si>
  <si>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</si>
  <si>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</si>
  <si>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</si>
  <si>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</si>
  <si>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</si>
  <si>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</si>
  <si>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</si>
  <si>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</si>
  <si>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</si>
  <si>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</si>
  <si>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</si>
  <si>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</si>
  <si>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</si>
  <si>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</si>
  <si>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</si>
  <si>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</si>
  <si>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</si>
  <si>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</si>
  <si>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</si>
  <si>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</si>
  <si>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</si>
  <si>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</si>
  <si>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</si>
  <si>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</si>
  <si>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</si>
  <si>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</si>
  <si>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</si>
  <si>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</si>
  <si>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</si>
  <si>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</si>
  <si>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</si>
  <si>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</si>
  <si>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</si>
  <si>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</si>
  <si>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</si>
  <si>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</si>
  <si>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</si>
  <si>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</si>
  <si>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</si>
  <si>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</si>
  <si>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</si>
  <si>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</si>
  <si>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</si>
  <si>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</si>
  <si>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</si>
  <si>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</si>
  <si>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</si>
  <si>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</si>
  <si>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</si>
  <si>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</si>
  <si>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</si>
  <si>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</si>
  <si>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</si>
  <si>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</si>
  <si>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</si>
  <si>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</si>
  <si>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</si>
  <si>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</si>
  <si>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</si>
  <si>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</si>
  <si>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</si>
  <si>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</si>
  <si>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</si>
  <si>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</si>
  <si>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</si>
  <si>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</si>
  <si>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</si>
  <si>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</si>
  <si>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</si>
  <si>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</si>
  <si>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</si>
  <si>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</si>
  <si>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</si>
  <si>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</si>
  <si>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</si>
  <si>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</si>
  <si>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</si>
  <si>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</si>
  <si>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</si>
  <si>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</si>
  <si>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</si>
  <si>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</si>
  <si>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</si>
  <si>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</si>
  <si>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</si>
  <si>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</si>
  <si>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</si>
  <si>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</si>
  <si>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</si>
  <si>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</si>
  <si>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</si>
  <si>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</si>
  <si>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</si>
  <si>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</si>
  <si>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</si>
  <si>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</si>
  <si>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</si>
  <si>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</si>
  <si>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</si>
  <si>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</si>
  <si>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</si>
  <si>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</si>
  <si>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</si>
  <si>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</si>
  <si>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</si>
  <si>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</si>
  <si>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</si>
  <si>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</si>
  <si>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</si>
  <si>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</si>
  <si>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</si>
  <si>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</si>
  <si>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</si>
  <si>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</si>
  <si>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</si>
  <si>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</si>
  <si>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</si>
  <si>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</si>
  <si>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</si>
  <si>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</si>
  <si>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</si>
  <si>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</si>
  <si>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</si>
  <si>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</si>
  <si>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</si>
  <si>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</si>
  <si>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</si>
  <si>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</si>
  <si>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</si>
  <si>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</si>
  <si>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</si>
  <si>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</si>
  <si>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</si>
  <si>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</si>
  <si>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</si>
  <si>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</si>
  <si>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</si>
  <si>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</si>
  <si>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</si>
  <si>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</si>
  <si>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</si>
  <si>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</si>
  <si>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</si>
  <si>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</si>
  <si>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</si>
  <si>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</si>
  <si>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</si>
  <si>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</si>
  <si>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</si>
  <si>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</si>
  <si>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</si>
  <si>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</si>
  <si>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</si>
  <si>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</si>
  <si>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</si>
  <si>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</si>
  <si>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</si>
  <si>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</si>
  <si>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</si>
  <si>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</si>
  <si>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</si>
  <si>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</si>
  <si>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</si>
  <si>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</si>
  <si>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</si>
  <si>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</si>
  <si>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</si>
  <si>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</si>
  <si>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</si>
  <si>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</si>
  <si>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</si>
  <si>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</si>
  <si>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</si>
  <si>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</si>
  <si>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</si>
  <si>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</si>
  <si>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</si>
  <si>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</si>
  <si>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</si>
  <si>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</si>
  <si>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</si>
  <si>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</si>
  <si>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</si>
  <si>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</si>
  <si>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</si>
  <si>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</si>
  <si>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</si>
  <si>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</si>
  <si>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</si>
  <si>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</si>
  <si>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</si>
  <si>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</si>
  <si>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</si>
  <si>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</si>
  <si>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</si>
  <si>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</si>
  <si>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</si>
  <si>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</si>
  <si>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</si>
  <si>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</si>
  <si>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</si>
  <si>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</si>
  <si>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</si>
  <si>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</si>
  <si>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</si>
  <si>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</si>
  <si>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</si>
  <si>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</si>
  <si>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</si>
  <si>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</si>
  <si>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</si>
  <si>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</si>
  <si>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</si>
  <si>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</si>
  <si>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</si>
  <si>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</si>
  <si>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</si>
  <si>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</si>
  <si>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</si>
  <si>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</si>
  <si>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</si>
  <si>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</si>
  <si>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</si>
  <si>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</si>
  <si>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</si>
  <si>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</si>
  <si>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</si>
  <si>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</si>
  <si>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</si>
  <si>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</si>
  <si>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</si>
  <si>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</si>
  <si>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</si>
  <si>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</si>
  <si>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</si>
  <si>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</si>
  <si>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</si>
  <si>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</si>
  <si>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</si>
  <si>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</si>
  <si>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</si>
  <si>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</si>
  <si>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</si>
  <si>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</si>
  <si>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</si>
  <si>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</si>
  <si>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</si>
  <si>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</si>
  <si>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</si>
  <si>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</si>
  <si>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</si>
  <si>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</si>
  <si>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</si>
  <si>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</si>
  <si>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</si>
  <si>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</si>
  <si>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</si>
  <si>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</si>
  <si>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</si>
  <si>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</si>
  <si>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</si>
  <si>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</si>
  <si>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</si>
  <si>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</si>
  <si>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</si>
  <si>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</si>
  <si>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</si>
  <si>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</si>
  <si>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</si>
  <si>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</si>
  <si>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</si>
  <si>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</si>
  <si>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</si>
  <si>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</si>
  <si>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</si>
  <si>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</si>
  <si>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</si>
  <si>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</si>
  <si>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</si>
  <si>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</si>
  <si>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</si>
  <si>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</si>
  <si>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</si>
  <si>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</si>
  <si>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</si>
  <si>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</si>
  <si>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</si>
  <si>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</si>
  <si>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</si>
  <si>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</si>
  <si>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</si>
  <si>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</si>
  <si>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</si>
  <si>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</si>
  <si>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</si>
  <si>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</si>
  <si>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</si>
  <si>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</si>
  <si>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</si>
  <si>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</si>
  <si>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</si>
  <si>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</si>
  <si>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</si>
  <si>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</si>
  <si>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</si>
  <si>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</si>
  <si>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</si>
  <si>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</si>
  <si>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</si>
  <si>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</si>
  <si>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</si>
  <si>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</si>
  <si>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</si>
  <si>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</si>
  <si>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</si>
  <si>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</si>
  <si>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</si>
  <si>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</si>
  <si>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</si>
  <si>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</si>
  <si>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</si>
  <si>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</si>
  <si>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</si>
  <si>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</si>
  <si>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</si>
  <si>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</si>
  <si>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</si>
  <si>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</si>
  <si>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</si>
  <si>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</si>
  <si>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</si>
  <si>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</si>
  <si>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</si>
  <si>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</si>
  <si>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</si>
  <si>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</si>
  <si>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</si>
  <si>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</si>
  <si>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</si>
  <si>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</si>
  <si>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</si>
  <si>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</si>
  <si>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</si>
  <si>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</si>
  <si>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</si>
  <si>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</si>
  <si>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</si>
  <si>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</si>
  <si>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</si>
  <si>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</si>
  <si>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</si>
  <si>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</si>
  <si>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</si>
  <si>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</si>
  <si>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</si>
  <si>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</si>
  <si>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</si>
  <si>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</si>
  <si>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</si>
  <si>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</si>
  <si>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</si>
  <si>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</si>
  <si>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</si>
  <si>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</si>
  <si>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</si>
  <si>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</si>
  <si>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</si>
  <si>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</si>
  <si>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</si>
  <si>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</si>
  <si>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</si>
  <si>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</si>
  <si>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</si>
  <si>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</si>
  <si>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</si>
  <si>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</si>
  <si>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</si>
  <si>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</si>
  <si>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</si>
  <si>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</si>
  <si>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</si>
  <si>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</si>
  <si>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</si>
  <si>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</si>
  <si>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</si>
  <si>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</si>
  <si>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</si>
  <si>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</si>
  <si>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</si>
  <si>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</si>
  <si>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</si>
  <si>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</si>
  <si>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</si>
  <si>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</si>
  <si>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</si>
  <si>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</si>
  <si>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</si>
  <si>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</si>
  <si>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</si>
  <si>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</si>
  <si>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</si>
  <si>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</si>
  <si>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</si>
  <si>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</si>
  <si>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</si>
  <si>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</si>
  <si>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</si>
  <si>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</si>
  <si>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</si>
  <si>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</si>
  <si>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</si>
  <si>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</si>
  <si>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</si>
  <si>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</si>
  <si>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</si>
  <si>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</si>
  <si>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</si>
  <si>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</si>
  <si>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</si>
  <si>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</si>
  <si>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</si>
  <si>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</si>
  <si>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</si>
  <si>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</si>
  <si>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</si>
  <si>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</si>
  <si>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</si>
  <si>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</si>
  <si>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</si>
  <si>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</si>
  <si>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</si>
  <si>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</si>
  <si>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</si>
  <si>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</si>
  <si>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</si>
  <si>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</si>
  <si>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</si>
  <si>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</si>
  <si>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</si>
  <si>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</si>
  <si>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</si>
  <si>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</si>
  <si>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</si>
  <si>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</si>
  <si>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</si>
  <si>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</si>
  <si>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</si>
  <si>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</si>
  <si>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</si>
  <si>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</si>
  <si>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</si>
  <si>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</si>
  <si>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</si>
  <si>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</si>
  <si>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</si>
  <si>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</si>
  <si>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</si>
  <si>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</si>
  <si>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</si>
  <si>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</si>
  <si>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</si>
  <si>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</si>
  <si>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</si>
  <si>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</si>
  <si>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</si>
  <si>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</si>
  <si>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</si>
  <si>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</si>
  <si>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</si>
  <si>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</si>
  <si>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</si>
  <si>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</si>
  <si>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</si>
  <si>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</si>
  <si>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</si>
  <si>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</si>
  <si>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</si>
  <si>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</si>
  <si>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</si>
  <si>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</si>
  <si>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</si>
  <si>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</si>
  <si>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</si>
  <si>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</si>
  <si>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</si>
  <si>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</si>
  <si>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</si>
  <si>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</si>
  <si>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</si>
  <si>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</si>
  <si>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</si>
  <si>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</si>
  <si>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</si>
  <si>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</si>
  <si>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</si>
  <si>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</si>
  <si>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</si>
  <si>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</si>
  <si>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</si>
  <si>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</si>
  <si>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</si>
  <si>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</si>
  <si>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</si>
  <si>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</si>
  <si>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</si>
  <si>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</si>
  <si>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</si>
  <si>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</si>
  <si>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</si>
  <si>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</si>
  <si>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</si>
  <si>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</si>
  <si>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</si>
  <si>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</si>
  <si>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</si>
  <si>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</si>
  <si>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</si>
  <si>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</si>
  <si>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</si>
  <si>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</si>
  <si>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</si>
  <si>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</si>
  <si>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</si>
  <si>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</si>
  <si>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</si>
  <si>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</si>
  <si>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</si>
  <si>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</si>
  <si>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</si>
  <si>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</si>
  <si>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</si>
  <si>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</si>
  <si>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</si>
  <si>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</si>
  <si>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</si>
  <si>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</si>
  <si>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</si>
  <si>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</si>
  <si>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</si>
  <si>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</si>
  <si>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</si>
  <si>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</si>
  <si>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</si>
  <si>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</si>
  <si>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</si>
  <si>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</si>
  <si>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</si>
  <si>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</si>
  <si>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</si>
  <si>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</si>
  <si>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</si>
  <si>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</si>
  <si>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</si>
  <si>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</si>
  <si>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</si>
  <si>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</si>
  <si>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</si>
  <si>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</si>
  <si>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</si>
  <si>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</si>
  <si>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</si>
  <si>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</si>
  <si>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</si>
  <si>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</si>
  <si>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</si>
  <si>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</si>
  <si>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</si>
  <si>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</si>
  <si>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</si>
  <si>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</si>
  <si>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</si>
  <si>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</si>
  <si>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</si>
  <si>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</si>
  <si>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</si>
  <si>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</si>
  <si>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</si>
  <si>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</si>
  <si>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</si>
  <si>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</si>
  <si>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</si>
  <si>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</si>
  <si>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</si>
  <si>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</si>
  <si>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</si>
  <si>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</si>
  <si>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</si>
  <si>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</si>
  <si>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</si>
  <si>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</si>
  <si>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</si>
  <si>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</si>
  <si>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</si>
  <si>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</si>
  <si>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</si>
  <si>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</si>
  <si>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</si>
  <si>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</si>
  <si>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</si>
  <si>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</si>
  <si>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</si>
  <si>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</si>
  <si>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</si>
  <si>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</si>
  <si>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</si>
  <si>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</si>
  <si>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</si>
  <si>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</si>
  <si>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</si>
  <si>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</si>
  <si>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</si>
  <si>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</si>
  <si>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</si>
  <si>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</si>
  <si>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</si>
  <si>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</si>
  <si>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</si>
  <si>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</si>
  <si>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</si>
  <si>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</si>
  <si>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</si>
  <si>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</si>
  <si>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</si>
  <si>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</si>
  <si>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</si>
  <si>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</si>
  <si>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</si>
  <si>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</si>
  <si>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</si>
  <si>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</si>
  <si>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</si>
  <si>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</si>
  <si>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</si>
  <si>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</si>
  <si>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</si>
  <si>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</si>
  <si>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</si>
  <si>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</si>
  <si>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</si>
  <si>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</si>
  <si>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</si>
  <si>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</si>
  <si>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</si>
  <si>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</si>
  <si>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</si>
  <si>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</si>
  <si>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</si>
  <si>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</si>
  <si>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</si>
  <si>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</si>
  <si>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</si>
  <si>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</si>
  <si>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</si>
  <si>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</si>
  <si>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</si>
  <si>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</si>
  <si>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</si>
  <si>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</si>
  <si>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</si>
  <si>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</si>
  <si>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</si>
  <si>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</si>
  <si>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</si>
  <si>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</si>
  <si>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</si>
  <si>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</si>
  <si>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</si>
  <si>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</si>
  <si>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</si>
  <si>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</si>
  <si>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</si>
  <si>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</si>
  <si>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</si>
  <si>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</si>
  <si>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</si>
  <si>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</si>
  <si>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</si>
  <si>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</si>
  <si>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</si>
  <si>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</si>
  <si>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</si>
  <si>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</si>
  <si>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</si>
  <si>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</si>
  <si>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</si>
  <si>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</si>
  <si>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</si>
  <si>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</si>
  <si>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</si>
  <si>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</si>
  <si>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</si>
  <si>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</si>
  <si>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</si>
  <si>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</si>
  <si>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</si>
  <si>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</si>
  <si>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</si>
  <si>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</si>
  <si>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</si>
  <si>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</si>
  <si>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</si>
  <si>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</si>
  <si>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</si>
  <si>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</si>
  <si>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</si>
  <si>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</si>
  <si>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</si>
  <si>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</si>
  <si>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</si>
  <si>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</si>
  <si>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</si>
  <si>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</si>
  <si>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</si>
  <si>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</si>
  <si>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</si>
  <si>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</si>
  <si>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</si>
  <si>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</si>
  <si>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</si>
  <si>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</si>
  <si>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</si>
  <si>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</si>
  <si>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</si>
  <si>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</si>
  <si>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</si>
  <si>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</si>
  <si>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</si>
  <si>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</si>
  <si>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</si>
  <si>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</si>
  <si>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</si>
  <si>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</si>
  <si>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</si>
  <si>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</si>
  <si>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</si>
  <si>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</si>
  <si>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</si>
  <si>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</si>
  <si>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</si>
  <si>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</si>
  <si>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</si>
  <si>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</si>
  <si>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</si>
  <si>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</si>
  <si>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</si>
  <si>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</si>
  <si>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</si>
  <si>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</si>
  <si>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</si>
  <si>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</si>
  <si>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</si>
  <si>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</si>
  <si>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</si>
  <si>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</si>
  <si>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</si>
  <si>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</si>
  <si>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</si>
  <si>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</si>
  <si>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</si>
  <si>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</si>
  <si>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</si>
  <si>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</si>
  <si>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</si>
  <si>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</si>
  <si>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</si>
  <si>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</si>
  <si>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</si>
  <si>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</si>
  <si>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</si>
  <si>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</si>
  <si>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</si>
  <si>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</si>
  <si>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</si>
  <si>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</si>
  <si>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</si>
  <si>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</si>
  <si>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</si>
  <si>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</si>
  <si>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</si>
  <si>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</si>
  <si>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</si>
  <si>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</si>
  <si>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</si>
  <si>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</si>
  <si>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</si>
  <si>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</si>
  <si>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</si>
  <si>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</si>
  <si>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</si>
  <si>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</si>
  <si>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</si>
  <si>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</si>
  <si>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</si>
  <si>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</si>
  <si>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</si>
  <si>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</si>
  <si>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</si>
  <si>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</si>
  <si>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</si>
  <si>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</si>
  <si>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</si>
  <si>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</si>
  <si>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</si>
  <si>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</si>
  <si>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</si>
  <si>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</si>
  <si>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</si>
  <si>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</si>
  <si>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</si>
  <si>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</si>
  <si>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</si>
  <si>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</si>
  <si>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</si>
  <si>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</si>
  <si>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</si>
  <si>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</si>
  <si>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</si>
  <si>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</si>
  <si>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</si>
  <si>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</si>
  <si>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</si>
  <si>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</si>
  <si>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</si>
  <si>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</si>
  <si>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</si>
  <si>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</si>
  <si>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</si>
  <si>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</si>
  <si>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</si>
  <si>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</si>
  <si>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</si>
  <si>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</si>
  <si>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</si>
  <si>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</si>
  <si>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</si>
  <si>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</si>
  <si>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</si>
  <si>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</si>
  <si>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</si>
  <si>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</si>
  <si>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</si>
  <si>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</si>
  <si>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</si>
  <si>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</si>
  <si>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</si>
  <si>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</si>
  <si>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</si>
  <si>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</si>
  <si>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</si>
  <si>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</si>
  <si>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</si>
  <si>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</si>
  <si>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</si>
  <si>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</si>
  <si>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</si>
  <si>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</si>
  <si>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</si>
  <si>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</si>
  <si>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</si>
  <si>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</si>
  <si>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</si>
  <si>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</si>
  <si>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</si>
  <si>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</si>
  <si>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</si>
  <si>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</si>
  <si>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</si>
  <si>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</si>
  <si>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</si>
  <si>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</si>
  <si>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</si>
  <si>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</si>
  <si>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</si>
  <si>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</si>
  <si>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</si>
  <si>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</si>
  <si>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</si>
  <si>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</si>
  <si>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</si>
  <si>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</si>
  <si>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</si>
  <si>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</si>
  <si>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</si>
  <si>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</si>
  <si>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</si>
  <si>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</si>
  <si>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</si>
  <si>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</si>
  <si>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</si>
  <si>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</si>
  <si>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</si>
  <si>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</si>
  <si>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</si>
  <si>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</si>
  <si>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</si>
  <si>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</si>
  <si>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</si>
  <si>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</si>
  <si>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</si>
  <si>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</si>
  <si>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</si>
  <si>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</si>
  <si>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</si>
  <si>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</si>
  <si>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</si>
  <si>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</si>
  <si>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</si>
  <si>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</si>
  <si>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</si>
  <si>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</si>
  <si>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</si>
  <si>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</si>
  <si>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</si>
  <si>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</si>
  <si>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</si>
  <si>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</si>
  <si>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</si>
  <si>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</si>
  <si>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</si>
  <si>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</si>
  <si>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</si>
  <si>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</si>
  <si>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</si>
  <si>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</si>
  <si>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</si>
  <si>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</si>
  <si>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</si>
  <si>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</si>
  <si>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</si>
  <si>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</si>
  <si>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</si>
  <si>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</si>
  <si>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</si>
  <si>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</si>
  <si>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</si>
  <si>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</si>
  <si>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</si>
  <si>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</si>
  <si>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</si>
  <si>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</si>
  <si>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</si>
  <si>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</si>
  <si>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</si>
  <si>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</si>
  <si>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</si>
  <si>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</si>
  <si>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</si>
  <si>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</si>
  <si>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</si>
  <si>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</si>
  <si>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</si>
  <si>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</si>
  <si>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</si>
  <si>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</si>
  <si>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</si>
  <si>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</si>
  <si>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</si>
  <si>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</si>
  <si>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</si>
  <si>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</si>
  <si>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</si>
  <si>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</si>
  <si>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</si>
  <si>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</si>
  <si>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</si>
  <si>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</si>
  <si>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</si>
  <si>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</si>
  <si>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</si>
  <si>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</si>
  <si>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</si>
  <si>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</si>
  <si>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</si>
  <si>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</si>
  <si>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</si>
  <si>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</si>
  <si>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</si>
  <si>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</si>
  <si>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</si>
  <si>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</si>
  <si>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</si>
  <si>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</si>
  <si>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</si>
  <si>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</si>
  <si>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</si>
  <si>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</si>
  <si>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</si>
  <si>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</si>
  <si>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</si>
  <si>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</si>
  <si>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</si>
  <si>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</si>
  <si>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</si>
  <si>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</si>
  <si>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</si>
  <si>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</si>
  <si>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</si>
  <si>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</si>
  <si>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</si>
  <si>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</si>
  <si>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</si>
  <si>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</si>
  <si>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</si>
  <si>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</si>
  <si>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</si>
  <si>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</si>
  <si>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</si>
  <si>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</si>
  <si>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</si>
  <si>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</si>
  <si>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</si>
  <si>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</si>
  <si>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</si>
  <si>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</si>
  <si>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</si>
  <si>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</si>
  <si>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</si>
  <si>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</si>
  <si>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</si>
  <si>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</si>
  <si>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</si>
  <si>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</si>
  <si>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</si>
  <si>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</si>
  <si>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</si>
  <si>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</si>
  <si>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</si>
  <si>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</si>
  <si>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</si>
  <si>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</si>
  <si>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</si>
  <si>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</si>
  <si>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</si>
  <si>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</si>
  <si>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</si>
  <si>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</si>
  <si>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</si>
  <si>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</si>
  <si>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</si>
  <si>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</si>
  <si>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</si>
  <si>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</si>
  <si>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</si>
  <si>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</si>
  <si>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</si>
  <si>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</si>
  <si>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</si>
  <si>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</si>
  <si>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</si>
  <si>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</si>
  <si>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</si>
  <si>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</si>
  <si>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</si>
  <si>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</si>
  <si>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</si>
  <si>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</si>
  <si>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</si>
  <si>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</si>
  <si>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</si>
  <si>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</si>
  <si>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</si>
  <si>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</si>
  <si>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</si>
  <si>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</si>
  <si>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</si>
  <si>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</si>
  <si>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</si>
  <si>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</si>
  <si>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</si>
  <si>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</si>
  <si>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</si>
  <si>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</si>
  <si>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</si>
  <si>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</si>
  <si>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</si>
  <si>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</si>
  <si>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</si>
  <si>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</si>
  <si>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</si>
  <si>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</si>
  <si>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</si>
  <si>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</si>
  <si>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</si>
  <si>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</si>
  <si>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</si>
  <si>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</si>
  <si>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</si>
  <si>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</si>
  <si>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</si>
  <si>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</si>
  <si>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</si>
  <si>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</si>
  <si>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</si>
  <si>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</si>
  <si>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</si>
  <si>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</si>
  <si>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</si>
  <si>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</si>
  <si>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</si>
  <si>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</si>
  <si>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</si>
  <si>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</si>
  <si>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</si>
  <si>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</si>
  <si>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</si>
  <si>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</si>
  <si>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</si>
  <si>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</si>
  <si>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</si>
  <si>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</si>
  <si>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</si>
  <si>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</si>
  <si>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</si>
  <si>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</si>
  <si>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</si>
  <si>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</si>
  <si>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</si>
  <si>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</si>
  <si>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</si>
  <si>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</si>
  <si>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</si>
  <si>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</si>
  <si>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</si>
  <si>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</si>
  <si>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</si>
  <si>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</si>
  <si>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</si>
  <si>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</si>
  <si>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</si>
  <si>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</si>
  <si>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</si>
  <si>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</si>
  <si>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</si>
  <si>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</si>
  <si>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</si>
  <si>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</si>
  <si>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</si>
  <si>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</si>
  <si>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</si>
  <si>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</si>
  <si>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</si>
  <si>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</si>
  <si>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</si>
  <si>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</si>
  <si>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</si>
  <si>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</si>
  <si>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</si>
  <si>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</si>
  <si>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</si>
  <si>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</si>
  <si>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</si>
  <si>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</si>
  <si>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</si>
  <si>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</si>
  <si>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</si>
  <si>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</si>
  <si>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</si>
  <si>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</si>
  <si>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</si>
  <si>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</si>
  <si>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</si>
  <si>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</si>
  <si>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</si>
  <si>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</si>
  <si>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</si>
  <si>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</si>
  <si>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</si>
  <si>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</si>
  <si>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</si>
  <si>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</si>
  <si>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</si>
  <si>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</si>
  <si>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</si>
  <si>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</si>
  <si>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</si>
  <si>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</si>
  <si>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</si>
  <si>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</si>
  <si>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</si>
  <si>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</si>
  <si>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</si>
  <si>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</si>
  <si>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</si>
  <si>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</si>
  <si>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</si>
  <si>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</si>
  <si>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</si>
  <si>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</si>
  <si>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</si>
  <si>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</si>
  <si>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</si>
  <si>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</si>
  <si>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</si>
  <si>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</si>
  <si>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</si>
  <si>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</si>
  <si>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</si>
  <si>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</si>
  <si>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</si>
  <si>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</si>
  <si>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</si>
  <si>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</si>
  <si>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</si>
  <si>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</si>
  <si>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</si>
  <si>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</si>
  <si>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</si>
  <si>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</si>
  <si>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</si>
  <si>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</si>
  <si>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</si>
  <si>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</si>
  <si>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</si>
  <si>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</si>
  <si>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</si>
  <si>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</si>
  <si>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</si>
  <si>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</si>
  <si>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</si>
  <si>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</si>
  <si>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</si>
  <si>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</si>
  <si>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</si>
  <si>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</si>
  <si>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</si>
  <si>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</si>
  <si>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</si>
  <si>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</si>
  <si>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</si>
  <si>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</si>
  <si>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</si>
  <si>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</si>
  <si>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</si>
  <si>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</si>
  <si>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</si>
  <si>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</si>
  <si>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</si>
  <si>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</si>
  <si>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</si>
  <si>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</si>
  <si>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</si>
  <si>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</si>
  <si>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</si>
  <si>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</si>
  <si>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</si>
  <si>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</si>
  <si>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</si>
  <si>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</si>
  <si>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</si>
  <si>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</si>
  <si>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</si>
  <si>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</si>
  <si>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</si>
  <si>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</si>
  <si>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</si>
  <si>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</si>
  <si>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</si>
  <si>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</si>
  <si>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</si>
  <si>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</si>
  <si>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</si>
  <si>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</si>
  <si>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</si>
  <si>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</si>
  <si>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</si>
  <si>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</si>
  <si>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</si>
  <si>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</si>
  <si>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</si>
  <si>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</si>
  <si>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</si>
  <si>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</si>
  <si>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</si>
  <si>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</si>
  <si>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</si>
  <si>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</si>
  <si>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</si>
  <si>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</si>
  <si>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</si>
  <si>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</si>
  <si>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</si>
  <si>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</si>
  <si>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</si>
  <si>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</si>
  <si>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</si>
  <si>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</si>
  <si>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</si>
  <si>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</si>
  <si>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</si>
  <si>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</si>
  <si>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</si>
  <si>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</si>
  <si>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</si>
  <si>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</si>
  <si>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</si>
  <si>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</si>
  <si>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</si>
  <si>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</si>
  <si>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</si>
  <si>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</si>
  <si>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</si>
  <si>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</si>
  <si>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</si>
  <si>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</si>
  <si>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</si>
  <si>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</si>
  <si>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</si>
  <si>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</si>
  <si>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</si>
  <si>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</si>
  <si>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</si>
  <si>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</si>
  <si>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</si>
  <si>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</si>
  <si>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</si>
  <si>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</si>
  <si>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</si>
  <si>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</si>
  <si>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</si>
  <si>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</si>
  <si>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</si>
  <si>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</si>
  <si>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</si>
  <si>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</si>
  <si>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</si>
  <si>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</si>
  <si>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</si>
  <si>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</si>
  <si>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</si>
  <si>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</si>
  <si>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</si>
  <si>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</si>
  <si>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</si>
  <si>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</si>
  <si>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</si>
  <si>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</si>
  <si>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</si>
  <si>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</si>
  <si>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</si>
  <si>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</si>
  <si>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</si>
  <si>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</si>
  <si>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</si>
  <si>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</si>
  <si>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</si>
  <si>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</si>
  <si>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</si>
  <si>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</si>
  <si>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</si>
  <si>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</si>
  <si>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</si>
  <si>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</si>
  <si>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</si>
  <si>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</si>
  <si>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</si>
  <si>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</si>
  <si>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</si>
  <si>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</si>
  <si>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</si>
  <si>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</si>
  <si>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</si>
  <si>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</si>
  <si>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</si>
  <si>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</si>
  <si>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</si>
  <si>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</si>
  <si>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</si>
  <si>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</si>
  <si>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</si>
  <si>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</si>
  <si>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</si>
  <si>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</si>
  <si>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</si>
  <si>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</si>
  <si>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</si>
  <si>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</si>
  <si>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</si>
  <si>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</si>
  <si>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</si>
  <si>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</si>
  <si>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</si>
  <si>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</si>
  <si>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</si>
  <si>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</si>
  <si>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</si>
  <si>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</si>
  <si>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</si>
  <si>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</si>
  <si>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</si>
  <si>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</si>
  <si>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</si>
  <si>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</si>
  <si>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</si>
  <si>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</si>
  <si>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</si>
  <si>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</si>
  <si>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</si>
  <si>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</si>
  <si>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</si>
  <si>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</si>
  <si>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</si>
  <si>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</si>
  <si>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</si>
  <si>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</si>
  <si>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</si>
  <si>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</si>
  <si>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</si>
  <si>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</si>
  <si>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</si>
  <si>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</si>
  <si>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</si>
  <si>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</si>
  <si>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</si>
  <si>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</si>
  <si>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</si>
  <si>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</si>
  <si>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</si>
  <si>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</si>
  <si>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</si>
  <si>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</si>
  <si>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</si>
  <si>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</si>
  <si>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</si>
  <si>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</si>
  <si>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</si>
  <si>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</si>
  <si>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</si>
  <si>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</si>
  <si>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</si>
  <si>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</si>
  <si>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</si>
  <si>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</si>
  <si>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</si>
  <si>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</si>
  <si>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</si>
  <si>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</si>
  <si>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</si>
  <si>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</si>
  <si>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</si>
  <si>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</si>
  <si>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</si>
  <si>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</si>
  <si>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</si>
  <si>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</si>
  <si>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</si>
  <si>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</si>
  <si>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</si>
  <si>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</si>
  <si>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</si>
  <si>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</si>
  <si>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</si>
  <si>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</si>
  <si>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</si>
  <si>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</si>
  <si>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</si>
  <si>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</si>
  <si>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</si>
  <si>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</si>
  <si>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</si>
  <si>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</si>
  <si>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</si>
  <si>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</si>
  <si>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</si>
  <si>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</si>
  <si>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</si>
  <si>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</si>
  <si>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</si>
  <si>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</si>
  <si>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</si>
  <si>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</si>
  <si>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</si>
  <si>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</si>
  <si>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</si>
  <si>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</si>
  <si>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</si>
  <si>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</si>
  <si>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</si>
  <si>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</si>
  <si>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</si>
  <si>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</si>
  <si>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</si>
  <si>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</si>
  <si>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</si>
  <si>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</si>
  <si>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</si>
  <si>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</si>
  <si>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</si>
  <si>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</si>
  <si>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</si>
  <si>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</si>
  <si>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</si>
  <si>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</si>
  <si>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</si>
  <si>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</si>
  <si>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</si>
  <si>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</si>
  <si>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</si>
  <si>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</si>
  <si>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</si>
  <si>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</si>
  <si>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</si>
  <si>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</si>
  <si>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</si>
  <si>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</si>
  <si>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</si>
  <si>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</si>
  <si>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</si>
  <si>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</si>
  <si>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</si>
  <si>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</si>
  <si>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</si>
  <si>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</si>
  <si>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</si>
  <si>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</si>
  <si>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</si>
  <si>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</si>
  <si>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</si>
  <si>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</si>
  <si>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</si>
  <si>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</si>
  <si>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</si>
  <si>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</si>
  <si>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</si>
  <si>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</si>
  <si>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</si>
  <si>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</si>
  <si>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</si>
  <si>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</si>
  <si>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</si>
  <si>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</si>
  <si>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</si>
  <si>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</si>
  <si>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</si>
  <si>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</si>
  <si>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</si>
  <si>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</si>
  <si>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</si>
  <si>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</si>
  <si>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</si>
  <si>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</si>
  <si>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</si>
  <si>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</si>
  <si>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</si>
  <si>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</si>
  <si>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</si>
  <si>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</si>
  <si>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</si>
  <si>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</si>
  <si>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</si>
  <si>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</si>
  <si>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</si>
  <si>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</si>
  <si>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</si>
  <si>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</si>
  <si>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</si>
  <si>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</si>
  <si>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</si>
  <si>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</si>
  <si>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</si>
  <si>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</si>
  <si>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</si>
  <si>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</si>
  <si>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</si>
  <si>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</si>
  <si>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</si>
  <si>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</si>
  <si>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</si>
  <si>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</si>
  <si>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</si>
  <si>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</si>
  <si>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</si>
  <si>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</si>
  <si>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</si>
  <si>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</si>
  <si>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</si>
  <si>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</si>
  <si>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</si>
  <si>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</si>
  <si>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</si>
  <si>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</si>
  <si>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</si>
  <si>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</si>
  <si>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</si>
  <si>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</si>
  <si>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</si>
  <si>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</si>
  <si>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</si>
  <si>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</si>
  <si>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</si>
  <si>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</si>
  <si>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</si>
  <si>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</si>
  <si>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</si>
  <si>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</si>
  <si>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</si>
  <si>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</si>
  <si>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</si>
  <si>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</si>
  <si>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</si>
  <si>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</si>
  <si>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</si>
  <si>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</si>
  <si>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</si>
  <si>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</si>
  <si>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</si>
  <si>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</si>
  <si>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</si>
  <si>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</si>
  <si>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</si>
  <si>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</si>
  <si>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</si>
  <si>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</si>
  <si>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</si>
  <si>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</si>
  <si>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</si>
  <si>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</si>
  <si>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</si>
  <si>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</si>
  <si>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</si>
  <si>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</si>
  <si>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</si>
  <si>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</si>
  <si>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</si>
  <si>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</si>
  <si>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</si>
  <si>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</si>
  <si>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</si>
  <si>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</si>
  <si>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</si>
  <si>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</si>
  <si>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</si>
  <si>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</si>
  <si>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</si>
  <si>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</si>
  <si>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</si>
  <si>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</si>
  <si>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</si>
  <si>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</si>
  <si>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</si>
  <si>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</si>
  <si>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</si>
  <si>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</si>
  <si>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</si>
  <si>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</si>
  <si>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</si>
  <si>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</si>
  <si>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</si>
  <si>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</si>
  <si>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</si>
  <si>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</si>
  <si>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</si>
  <si>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</si>
  <si>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</si>
  <si>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</si>
  <si>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</si>
  <si>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</si>
  <si>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</si>
  <si>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</si>
  <si>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</si>
  <si>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</si>
  <si>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</si>
  <si>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</si>
  <si>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</si>
  <si>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</si>
  <si>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</si>
  <si>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</si>
  <si>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</si>
  <si>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</si>
  <si>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</si>
  <si>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</si>
  <si>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</si>
  <si>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</si>
  <si>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</si>
  <si>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</si>
  <si>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</si>
  <si>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</si>
  <si>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</si>
  <si>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</si>
  <si>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</si>
  <si>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</si>
  <si>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</si>
  <si>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</si>
  <si>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</si>
  <si>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</si>
  <si>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</si>
  <si>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</si>
  <si>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</si>
  <si>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</si>
  <si>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</si>
  <si>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</si>
  <si>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</si>
  <si>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</si>
  <si>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</si>
  <si>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</si>
  <si>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</si>
  <si>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</si>
  <si>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</si>
  <si>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</si>
  <si>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</si>
  <si>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</si>
  <si>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</si>
  <si>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</si>
  <si>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</si>
  <si>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</si>
  <si>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</si>
  <si>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</si>
  <si>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</si>
  <si>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</si>
  <si>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</si>
  <si>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</si>
  <si>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</si>
  <si>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</si>
  <si>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</si>
  <si>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</si>
  <si>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</si>
  <si>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</si>
  <si>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</si>
  <si>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</si>
  <si>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</si>
  <si>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</si>
  <si>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</si>
  <si>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</si>
  <si>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</si>
  <si>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</si>
  <si>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</si>
  <si>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</si>
  <si>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</si>
  <si>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</si>
  <si>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</si>
  <si>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</si>
  <si>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</si>
  <si>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</si>
  <si>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</si>
  <si>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</si>
  <si>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</si>
  <si>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</si>
  <si>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</si>
  <si>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</si>
  <si>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</si>
  <si>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</si>
  <si>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</si>
  <si>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</si>
  <si>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</si>
  <si>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</si>
  <si>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</si>
  <si>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</si>
  <si>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</si>
  <si>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</si>
  <si>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</si>
  <si>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</si>
  <si>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</si>
  <si>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</si>
  <si>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</si>
  <si>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</si>
  <si>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</si>
  <si>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</si>
  <si>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</si>
  <si>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</si>
  <si>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</si>
  <si>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</si>
  <si>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</si>
  <si>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</si>
  <si>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</si>
  <si>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</si>
  <si>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</si>
  <si>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</si>
  <si>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</si>
  <si>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</si>
  <si>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</si>
  <si>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</si>
  <si>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</si>
  <si>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</si>
  <si>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</si>
  <si>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</si>
  <si>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</si>
  <si>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</si>
  <si>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</si>
  <si>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</si>
  <si>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</si>
  <si>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</si>
  <si>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</si>
  <si>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</si>
  <si>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</si>
  <si>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</si>
  <si>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</si>
  <si>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</si>
  <si>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</si>
  <si>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</si>
  <si>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</si>
  <si>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</si>
  <si>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</si>
  <si>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</si>
  <si>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</si>
  <si>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</si>
  <si>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</si>
  <si>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</si>
  <si>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</si>
  <si>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</si>
  <si>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</si>
  <si>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</si>
  <si>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</si>
  <si>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</si>
  <si>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</si>
  <si>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</si>
  <si>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</si>
  <si>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</si>
  <si>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</si>
  <si>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</si>
  <si>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</si>
  <si>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</si>
  <si>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</si>
  <si>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</si>
  <si>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</si>
  <si>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</si>
  <si>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</si>
  <si>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</si>
  <si>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</si>
  <si>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</si>
  <si>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</si>
  <si>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</si>
  <si>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</si>
  <si>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</si>
  <si>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</si>
  <si>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</si>
  <si>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</si>
  <si>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</si>
  <si>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</si>
  <si>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</si>
  <si>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</si>
  <si>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</si>
  <si>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</si>
  <si>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</si>
  <si>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</si>
  <si>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</si>
  <si>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</si>
  <si>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</si>
  <si>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</si>
  <si>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</si>
  <si>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</si>
  <si>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</si>
  <si>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</si>
  <si>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</si>
  <si>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</si>
  <si>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</si>
  <si>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</si>
  <si>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</si>
  <si>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</si>
  <si>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</si>
  <si>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</si>
  <si>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</si>
  <si>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</si>
  <si>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</si>
  <si>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</si>
  <si>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</si>
  <si>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</si>
  <si>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</si>
  <si>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</si>
  <si>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</si>
  <si>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</si>
  <si>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</si>
  <si>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</si>
  <si>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</si>
  <si>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</si>
  <si>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</si>
  <si>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</si>
  <si>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</si>
  <si>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</si>
  <si>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</si>
  <si>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</si>
  <si>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</si>
  <si>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</si>
  <si>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</si>
  <si>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</si>
  <si>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</si>
  <si>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</si>
  <si>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</si>
  <si>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</si>
  <si>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</si>
  <si>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</si>
  <si>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</si>
  <si>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</si>
  <si>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</si>
  <si>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</si>
  <si>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</si>
  <si>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</si>
  <si>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</si>
  <si>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</si>
  <si>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</si>
  <si>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</si>
  <si>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</si>
  <si>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</si>
  <si>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</si>
  <si>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</si>
  <si>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</si>
  <si>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</si>
  <si>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</si>
  <si>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</si>
  <si>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</si>
  <si>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</si>
  <si>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</si>
  <si>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</si>
  <si>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</si>
  <si>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</si>
  <si>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</si>
  <si>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</si>
  <si>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</si>
  <si>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</si>
  <si>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</si>
  <si>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</si>
  <si>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</si>
  <si>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</si>
  <si>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</si>
  <si>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</si>
  <si>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</si>
  <si>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</si>
  <si>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</si>
  <si>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</si>
  <si>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</si>
  <si>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</si>
  <si>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</si>
  <si>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</si>
  <si>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</si>
  <si>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</si>
  <si>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</si>
  <si>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</si>
  <si>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</si>
  <si>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</si>
  <si>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</si>
  <si>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</si>
  <si>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</si>
  <si>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</si>
  <si>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</si>
  <si>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</si>
  <si>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</si>
  <si>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</si>
  <si>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</si>
  <si>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</si>
  <si>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</si>
  <si>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</si>
  <si>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</si>
  <si>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</si>
  <si>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</si>
  <si>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</si>
  <si>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</si>
  <si>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</si>
  <si>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</si>
  <si>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</si>
  <si>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</si>
  <si>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</si>
  <si>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</si>
  <si>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</si>
  <si>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</si>
  <si>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</si>
  <si>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</si>
  <si>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</si>
  <si>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</si>
  <si>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</si>
  <si>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</si>
  <si>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</si>
  <si>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</si>
  <si>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</si>
  <si>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</si>
  <si>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</si>
  <si>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</si>
  <si>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</si>
  <si>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</si>
  <si>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</si>
  <si>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</si>
  <si>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</si>
  <si>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</si>
  <si>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</si>
  <si>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</si>
  <si>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</si>
  <si>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</si>
  <si>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</si>
  <si>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</si>
  <si>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</si>
  <si>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</si>
  <si>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</si>
  <si>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</si>
  <si>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</si>
  <si>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</si>
  <si>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</si>
  <si>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</si>
  <si>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</si>
  <si>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</si>
  <si>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</si>
  <si>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</si>
  <si>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</si>
  <si>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</si>
  <si>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</si>
  <si>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</si>
  <si>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</si>
  <si>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</si>
  <si>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</si>
  <si>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</si>
  <si>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</si>
  <si>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</si>
  <si>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</si>
  <si>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</si>
  <si>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</si>
  <si>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</si>
  <si>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</si>
  <si>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</si>
  <si>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</si>
  <si>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</si>
  <si>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</si>
  <si>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</si>
  <si>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</si>
  <si>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</si>
  <si>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</si>
  <si>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</si>
  <si>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</si>
  <si>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</si>
  <si>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</si>
  <si>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</si>
  <si>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</si>
  <si>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</si>
  <si>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</si>
  <si>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</si>
  <si>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</si>
  <si>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</si>
  <si>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</si>
  <si>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</si>
  <si>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</si>
  <si>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</si>
  <si>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</si>
  <si>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</si>
  <si>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</si>
  <si>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</si>
  <si>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</si>
  <si>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</si>
  <si>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</si>
  <si>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</si>
  <si>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</si>
  <si>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</si>
  <si>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</si>
  <si>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</si>
  <si>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</si>
  <si>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</si>
  <si>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</si>
  <si>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</si>
  <si>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</si>
  <si>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</si>
  <si>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</si>
  <si>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</si>
  <si>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</si>
  <si>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</si>
  <si>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</si>
  <si>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</si>
  <si>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</si>
  <si>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</si>
  <si>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</si>
  <si>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</si>
  <si>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</si>
  <si>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</si>
  <si>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</si>
  <si>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</si>
  <si>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</si>
  <si>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</si>
  <si>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</si>
  <si>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</si>
  <si>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</si>
  <si>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</si>
  <si>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</si>
  <si>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</si>
  <si>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</si>
  <si>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</si>
  <si>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</si>
  <si>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</si>
  <si>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</si>
  <si>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</si>
  <si>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</si>
  <si>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</si>
  <si>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</si>
  <si>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</si>
  <si>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</si>
  <si>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</si>
  <si>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</si>
  <si>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</si>
  <si>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</si>
  <si>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</si>
  <si>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</si>
  <si>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</si>
  <si>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</si>
  <si>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</si>
  <si>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</si>
  <si>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</si>
  <si>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</si>
  <si>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</si>
  <si>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</si>
  <si>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</si>
  <si>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</si>
  <si>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</si>
  <si>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</si>
  <si>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</si>
  <si>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</si>
  <si>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</si>
  <si>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</si>
  <si>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</si>
  <si>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</si>
  <si>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</si>
  <si>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</si>
  <si>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</si>
  <si>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</si>
  <si>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</si>
  <si>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</si>
  <si>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</si>
  <si>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</si>
  <si>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</si>
  <si>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</si>
  <si>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</si>
  <si>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</si>
  <si>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</si>
  <si>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</si>
  <si>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</si>
  <si>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</si>
  <si>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</si>
  <si>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</si>
  <si>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</si>
  <si>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</si>
  <si>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</si>
  <si>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</si>
  <si>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</si>
  <si>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</si>
  <si>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</si>
  <si>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</si>
  <si>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</si>
  <si>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</si>
  <si>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</si>
  <si>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</si>
  <si>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</si>
  <si>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</si>
  <si>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</si>
  <si>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</si>
  <si>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</si>
  <si>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</si>
  <si>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</si>
  <si>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</si>
  <si>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</si>
  <si>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</si>
  <si>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</si>
  <si>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</si>
  <si>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</si>
  <si>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</si>
  <si>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</si>
  <si>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</si>
  <si>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</si>
  <si>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</si>
  <si>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</si>
  <si>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</si>
  <si>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</si>
  <si>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</si>
  <si>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</si>
  <si>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</si>
  <si>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</si>
  <si>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</si>
  <si>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</si>
  <si>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</si>
  <si>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</si>
  <si>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</si>
  <si>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</si>
  <si>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</si>
  <si>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</si>
  <si>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</si>
  <si>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</si>
  <si>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</si>
  <si>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</si>
  <si>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</si>
  <si>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</si>
  <si>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</si>
  <si>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</si>
  <si>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</si>
  <si>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</si>
  <si>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</si>
  <si>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</si>
  <si>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</si>
  <si>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</si>
  <si>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</si>
  <si>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</si>
  <si>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</si>
  <si>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</si>
  <si>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</si>
  <si>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</si>
  <si>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</si>
  <si>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</si>
  <si>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</si>
  <si>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</si>
  <si>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</si>
  <si>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</si>
  <si>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</si>
  <si>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</si>
  <si>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</si>
  <si>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</si>
  <si>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</si>
  <si>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</si>
  <si>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</si>
  <si>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</si>
  <si>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</si>
  <si>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</si>
  <si>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</si>
  <si>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</si>
  <si>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</si>
  <si>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</si>
  <si>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</si>
  <si>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</si>
  <si>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</si>
  <si>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</si>
  <si>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</si>
  <si>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</si>
  <si>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</si>
  <si>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</si>
  <si>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</si>
  <si>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</si>
  <si>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</si>
  <si>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</si>
  <si>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</si>
  <si>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</si>
  <si>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</si>
  <si>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</si>
  <si>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</si>
  <si>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</si>
  <si>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</si>
  <si>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</si>
  <si>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</si>
  <si>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</si>
  <si>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</si>
  <si>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</si>
  <si>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</si>
  <si>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</si>
  <si>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</si>
  <si>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</si>
  <si>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</si>
  <si>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</si>
  <si>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</si>
  <si>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</si>
  <si>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</si>
  <si>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</si>
  <si>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</si>
  <si>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</si>
  <si>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</si>
  <si>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</si>
  <si>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</si>
  <si>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</si>
  <si>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</si>
  <si>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</si>
  <si>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</si>
  <si>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</si>
  <si>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</si>
  <si>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</si>
  <si>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</si>
  <si>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</si>
  <si>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</si>
  <si>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</si>
  <si>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</si>
  <si>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</si>
  <si>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</si>
  <si>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</si>
  <si>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</si>
  <si>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</si>
  <si>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</si>
  <si>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</si>
  <si>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</si>
  <si>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</si>
  <si>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</si>
  <si>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</si>
  <si>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</si>
  <si>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</si>
  <si>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</si>
  <si>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</si>
  <si>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</si>
  <si>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</si>
  <si>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</si>
  <si>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</si>
  <si>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</si>
  <si>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</si>
  <si>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</si>
  <si>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</si>
  <si>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</si>
  <si>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</si>
  <si>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</si>
  <si>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</si>
  <si>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</si>
  <si>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</si>
  <si>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</si>
  <si>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</si>
  <si>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</si>
  <si>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</si>
  <si>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</si>
  <si>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</si>
  <si>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</si>
  <si>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</si>
  <si>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</si>
  <si>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</si>
  <si>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</si>
  <si>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</si>
  <si>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</si>
  <si>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</si>
  <si>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</si>
  <si>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</si>
  <si>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</si>
  <si>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</si>
  <si>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</si>
  <si>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</si>
  <si>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</si>
  <si>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</si>
  <si>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</si>
  <si>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</si>
  <si>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</si>
  <si>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</si>
  <si>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</si>
  <si>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</si>
  <si>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</si>
  <si>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</si>
  <si>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</si>
  <si>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</si>
  <si>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</si>
  <si>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</si>
  <si>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</si>
  <si>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</si>
  <si>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</si>
  <si>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</si>
  <si>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</si>
  <si>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</si>
  <si>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</si>
  <si>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</si>
  <si>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</si>
  <si>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</si>
  <si>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</si>
  <si>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</si>
  <si>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</si>
  <si>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</si>
  <si>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</si>
  <si>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</si>
  <si>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</si>
  <si>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</si>
  <si>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</si>
  <si>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</si>
  <si>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</si>
  <si>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</si>
  <si>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</si>
  <si>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</si>
  <si>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</si>
  <si>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</si>
  <si>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</si>
  <si>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</si>
  <si>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</si>
  <si>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</si>
  <si>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</si>
  <si>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</si>
  <si>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</si>
  <si>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</si>
  <si>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</si>
  <si>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</si>
  <si>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</si>
  <si>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</si>
  <si>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</si>
  <si>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</si>
  <si>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</si>
  <si>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</si>
  <si>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</si>
  <si>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</si>
  <si>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</si>
  <si>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</si>
  <si>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</si>
  <si>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</si>
  <si>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</si>
  <si>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</si>
  <si>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</si>
  <si>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</si>
  <si>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</si>
  <si>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</si>
  <si>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</si>
  <si>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</si>
  <si>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</si>
  <si>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</si>
  <si>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</si>
  <si>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</si>
  <si>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</si>
  <si>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</si>
  <si>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</si>
  <si>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</si>
  <si>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</si>
  <si>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</si>
  <si>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</si>
  <si>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</si>
  <si>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</si>
  <si>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</si>
  <si>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</si>
  <si>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</si>
  <si>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</si>
  <si>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</si>
  <si>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</si>
  <si>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</si>
  <si>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</si>
  <si>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</si>
  <si>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</si>
  <si>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</si>
  <si>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</si>
  <si>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</si>
  <si>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</si>
  <si>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</si>
  <si>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</si>
  <si>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</si>
  <si>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</si>
  <si>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</si>
  <si>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</si>
  <si>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</si>
  <si>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</si>
  <si>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</si>
  <si>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</si>
  <si>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</si>
  <si>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</si>
  <si>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</si>
  <si>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</si>
  <si>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</si>
  <si>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</si>
  <si>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</si>
  <si>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</si>
  <si>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</si>
  <si>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</si>
  <si>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</si>
  <si>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</si>
  <si>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</si>
  <si>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</si>
  <si>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</si>
  <si>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</si>
  <si>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</si>
  <si>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</si>
  <si>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</si>
  <si>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</si>
  <si>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</si>
  <si>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</si>
  <si>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</si>
  <si>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</si>
  <si>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</si>
  <si>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</si>
  <si>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</si>
  <si>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</si>
  <si>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</si>
  <si>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</si>
  <si>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</si>
  <si>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</si>
  <si>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</si>
  <si>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</si>
  <si>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</si>
  <si>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</si>
  <si>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</si>
  <si>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</si>
  <si>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</si>
  <si>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</si>
  <si>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</si>
  <si>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</si>
  <si>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</si>
  <si>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</si>
  <si>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</si>
  <si>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</si>
  <si>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</si>
  <si>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</si>
  <si>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</si>
  <si>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</si>
  <si>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</si>
  <si>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</si>
  <si>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</si>
  <si>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</si>
  <si>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</si>
  <si>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</si>
  <si>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</si>
  <si>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</si>
  <si>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</si>
  <si>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</si>
  <si>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</si>
  <si>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</si>
  <si>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</si>
  <si>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</si>
  <si>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</si>
  <si>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</si>
  <si>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</si>
  <si>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</si>
  <si>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</si>
  <si>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</si>
  <si>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</si>
  <si>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</si>
  <si>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</si>
  <si>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</si>
  <si>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</si>
  <si>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</si>
  <si>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</si>
  <si>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</si>
  <si>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</si>
  <si>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</si>
  <si>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</si>
  <si>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</si>
  <si>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</si>
  <si>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</si>
  <si>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</si>
  <si>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</si>
  <si>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</si>
  <si>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</si>
  <si>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</si>
  <si>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</si>
  <si>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</si>
  <si>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</si>
  <si>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</si>
  <si>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</si>
  <si>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</si>
  <si>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</si>
  <si>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</si>
  <si>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</si>
  <si>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</si>
  <si>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</si>
  <si>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</si>
  <si>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</si>
  <si>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</si>
  <si>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</si>
  <si>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</si>
  <si>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</si>
  <si>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</si>
  <si>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</si>
  <si>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</si>
  <si>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</si>
  <si>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</si>
  <si>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</si>
  <si>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</si>
  <si>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</si>
  <si>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</si>
  <si>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</si>
  <si>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</si>
  <si>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</si>
  <si>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</si>
  <si>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</si>
  <si>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</si>
  <si>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</si>
  <si>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</si>
  <si>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</si>
  <si>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</si>
  <si>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</si>
  <si>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</si>
  <si>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</si>
  <si>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</si>
  <si>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</si>
  <si>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</si>
  <si>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</si>
  <si>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</si>
  <si>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</si>
  <si>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</si>
  <si>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</si>
  <si>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</si>
  <si>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</si>
  <si>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</si>
  <si>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</si>
  <si>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</si>
  <si>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</si>
  <si>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</si>
  <si>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</si>
  <si>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</si>
  <si>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</si>
  <si>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</si>
  <si>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</si>
  <si>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</si>
  <si>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</si>
  <si>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</si>
  <si>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</si>
  <si>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</si>
  <si>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</si>
  <si>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</si>
  <si>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</si>
  <si>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</si>
  <si>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</si>
  <si>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</si>
  <si>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</si>
  <si>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</si>
  <si>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</si>
  <si>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</si>
  <si>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</si>
  <si>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</si>
  <si>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</si>
  <si>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</si>
  <si>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</si>
  <si>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</si>
  <si>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</si>
  <si>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</si>
  <si>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</si>
  <si>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</si>
  <si>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</si>
  <si>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</si>
  <si>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</si>
  <si>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</si>
  <si>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</si>
  <si>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</si>
  <si>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</si>
  <si>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</si>
  <si>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</si>
  <si>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</si>
  <si>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</si>
  <si>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</si>
  <si>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</si>
  <si>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</si>
  <si>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</si>
  <si>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</si>
  <si>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</si>
  <si>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</si>
  <si>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</si>
  <si>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</si>
  <si>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</si>
  <si>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</si>
  <si>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</si>
  <si>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</si>
  <si>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</si>
  <si>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</si>
  <si>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</si>
  <si>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</si>
  <si>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</si>
  <si>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</si>
  <si>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</si>
  <si>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</si>
  <si>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</si>
  <si>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</si>
  <si>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</si>
  <si>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</si>
  <si>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</si>
  <si>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</si>
  <si>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</si>
  <si>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</si>
  <si>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</si>
  <si>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</si>
  <si>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</si>
  <si>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</si>
  <si>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</si>
  <si>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</si>
  <si>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</si>
  <si>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</si>
  <si>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</si>
  <si>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</si>
  <si>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</si>
  <si>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</si>
  <si>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</si>
  <si>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</si>
  <si>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</si>
  <si>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</si>
  <si>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</si>
  <si>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</si>
  <si>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</si>
  <si>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</si>
  <si>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</si>
  <si>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</si>
  <si>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</si>
  <si>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</si>
  <si>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</si>
  <si>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</si>
  <si>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</si>
  <si>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</si>
  <si>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</si>
  <si>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</si>
  <si>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</si>
  <si>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</si>
  <si>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</si>
  <si>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</si>
  <si>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</si>
  <si>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</si>
  <si>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</si>
  <si>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</si>
  <si>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</si>
  <si>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</si>
  <si>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</si>
  <si>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</si>
  <si>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</si>
  <si>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</si>
  <si>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</si>
  <si>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</si>
  <si>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</si>
  <si>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</si>
  <si>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</si>
  <si>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</si>
  <si>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</si>
  <si>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</si>
  <si>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</si>
  <si>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</si>
  <si>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</si>
  <si>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</si>
  <si>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</si>
  <si>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</si>
  <si>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</si>
  <si>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</si>
  <si>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</si>
  <si>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</si>
  <si>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</si>
  <si>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</si>
  <si>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</si>
  <si>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</si>
  <si>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</si>
  <si>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</si>
  <si>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</si>
  <si>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</si>
  <si>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</si>
  <si>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</si>
  <si>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</si>
  <si>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</si>
  <si>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</si>
  <si>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</si>
  <si>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</si>
  <si>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</si>
  <si>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</si>
  <si>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</si>
  <si>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</si>
  <si>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</si>
  <si>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</si>
  <si>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</si>
  <si>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</si>
  <si>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</si>
  <si>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</si>
  <si>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</si>
  <si>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</si>
  <si>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</si>
  <si>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</si>
  <si>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</si>
  <si>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</si>
  <si>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</si>
  <si>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</si>
  <si>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</si>
  <si>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</si>
  <si>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</si>
  <si>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</si>
  <si>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</si>
  <si>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</si>
  <si>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</si>
  <si>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</si>
  <si>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</si>
  <si>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</si>
  <si>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</si>
  <si>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</si>
  <si>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</si>
  <si>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</si>
  <si>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</si>
  <si>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</si>
  <si>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</si>
  <si>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</si>
  <si>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</si>
  <si>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</si>
  <si>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</si>
  <si>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</si>
  <si>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</si>
  <si>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</si>
  <si>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</si>
  <si>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</si>
  <si>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</si>
  <si>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</si>
  <si>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</si>
  <si>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</si>
  <si>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</si>
  <si>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</si>
  <si>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</si>
  <si>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</si>
  <si>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</si>
  <si>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</si>
  <si>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</si>
  <si>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</si>
  <si>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</si>
  <si>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</si>
  <si>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</si>
  <si>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</si>
  <si>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</si>
  <si>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</si>
  <si>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</si>
  <si>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</si>
  <si>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</si>
  <si>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</si>
  <si>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</si>
  <si>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</si>
  <si>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</si>
  <si>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</si>
  <si>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</si>
  <si>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</si>
  <si>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</si>
  <si>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</si>
  <si>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</si>
  <si>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</si>
  <si>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</si>
  <si>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</si>
  <si>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</si>
  <si>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</si>
  <si>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</si>
  <si>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</si>
  <si>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</si>
  <si>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</si>
  <si>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</si>
  <si>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</si>
  <si>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</si>
  <si>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</si>
  <si>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</si>
  <si>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</si>
  <si>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</si>
  <si>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</si>
  <si>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</si>
  <si>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</si>
  <si>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</si>
  <si>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</si>
  <si>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</si>
  <si>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</si>
  <si>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</si>
  <si>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</si>
  <si>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</si>
  <si>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</si>
  <si>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</si>
  <si>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</si>
  <si>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</si>
  <si>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</si>
  <si>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</si>
  <si>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</si>
  <si>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</si>
  <si>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</si>
  <si>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</si>
  <si>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</si>
  <si>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</si>
  <si>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</si>
  <si>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</si>
  <si>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</si>
  <si>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</si>
  <si>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</si>
  <si>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</si>
  <si>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</si>
  <si>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</si>
  <si>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</si>
  <si>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</si>
  <si>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</si>
  <si>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</si>
  <si>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</si>
  <si>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</si>
  <si>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</si>
  <si>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</si>
  <si>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</si>
  <si>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</si>
  <si>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</si>
  <si>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</si>
  <si>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</si>
  <si>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</si>
  <si>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</si>
  <si>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</si>
  <si>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</si>
  <si>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</si>
  <si>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</si>
  <si>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</si>
  <si>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</si>
  <si>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</si>
  <si>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</si>
  <si>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</si>
  <si>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</si>
  <si>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</si>
  <si>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</si>
  <si>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</si>
  <si>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</si>
  <si>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</si>
  <si>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</si>
  <si>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</si>
  <si>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</si>
  <si>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</si>
  <si>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</si>
  <si>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</si>
  <si>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</si>
  <si>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</si>
  <si>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</si>
  <si>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</si>
  <si>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</si>
  <si>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</si>
  <si>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</si>
  <si>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</si>
  <si>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</si>
  <si>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</si>
  <si>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</si>
  <si>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</si>
  <si>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</si>
  <si>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</si>
  <si>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</si>
  <si>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</si>
  <si>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</si>
  <si>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</si>
  <si>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</si>
  <si>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</si>
  <si>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</si>
  <si>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</si>
  <si>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</si>
  <si>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</si>
  <si>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</si>
  <si>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</si>
  <si>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</si>
  <si>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</si>
  <si>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</si>
  <si>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</si>
  <si>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</si>
  <si>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</si>
  <si>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</si>
  <si>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</si>
  <si>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</si>
  <si>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</si>
  <si>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</si>
  <si>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</si>
  <si>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</si>
  <si>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</si>
  <si>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</si>
  <si>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</si>
  <si>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</si>
  <si>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</si>
  <si>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</si>
  <si>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</si>
  <si>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</si>
  <si>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</si>
  <si>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</si>
  <si>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</si>
  <si>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</si>
  <si>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</si>
  <si>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</si>
  <si>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</si>
  <si>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</si>
  <si>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</si>
  <si>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</si>
  <si>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</si>
  <si>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</si>
  <si>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</si>
  <si>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</si>
  <si>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</si>
  <si>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</si>
  <si>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</si>
  <si>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</si>
  <si>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</si>
  <si>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</si>
  <si>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</si>
  <si>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</si>
  <si>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</si>
  <si>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</si>
  <si>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</si>
  <si>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</si>
  <si>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</si>
  <si>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</si>
  <si>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</si>
  <si>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</si>
  <si>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</si>
  <si>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</si>
  <si>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</si>
  <si>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</si>
  <si>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</si>
  <si>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</si>
  <si>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</si>
  <si>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</si>
  <si>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</si>
  <si>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</si>
  <si>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</si>
  <si>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</si>
  <si>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</si>
  <si>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</si>
  <si>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</si>
  <si>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</si>
  <si>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</si>
  <si>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</si>
  <si>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</si>
  <si>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</si>
  <si>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</si>
  <si>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</si>
  <si>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</si>
  <si>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</si>
  <si>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</si>
  <si>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</si>
  <si>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</si>
  <si>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</si>
  <si>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</si>
  <si>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</si>
  <si>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</si>
  <si>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</si>
  <si>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</si>
  <si>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</si>
  <si>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</si>
  <si>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</si>
  <si>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</si>
  <si>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</si>
  <si>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</si>
  <si>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</si>
  <si>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</si>
  <si>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</si>
  <si>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</si>
  <si>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</si>
  <si>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</si>
  <si>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</si>
  <si>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</si>
  <si>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</si>
  <si>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</si>
  <si>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</si>
  <si>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</si>
  <si>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</si>
  <si>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</si>
  <si>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</si>
  <si>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</si>
  <si>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</si>
  <si>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</si>
  <si>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</si>
  <si>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</si>
  <si>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</si>
  <si>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</si>
  <si>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</si>
  <si>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</si>
  <si>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</si>
  <si>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</si>
  <si>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</si>
  <si>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</si>
  <si>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</si>
  <si>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</si>
  <si>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</si>
  <si>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</si>
  <si>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</si>
  <si>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</si>
  <si>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</si>
  <si>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</si>
  <si>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</si>
  <si>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</si>
  <si>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</si>
  <si>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</si>
  <si>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</si>
  <si>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</si>
  <si>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</si>
  <si>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</si>
  <si>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</si>
  <si>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</si>
  <si>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</si>
  <si>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</si>
  <si>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</si>
  <si>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</si>
  <si>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</si>
  <si>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</si>
  <si>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</si>
  <si>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</si>
  <si>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</si>
  <si>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</si>
  <si>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</si>
  <si>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</si>
  <si>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</si>
  <si>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</si>
  <si>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</si>
  <si>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</si>
  <si>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</si>
  <si>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</si>
  <si>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</si>
  <si>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</si>
  <si>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</si>
  <si>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</si>
  <si>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</si>
  <si>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</si>
  <si>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</si>
  <si>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</si>
  <si>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</si>
  <si>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</si>
  <si>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</si>
  <si>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</si>
  <si>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</si>
  <si>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</si>
  <si>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</si>
  <si>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</si>
  <si>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</si>
  <si>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</si>
  <si>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</si>
  <si>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</si>
  <si>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</si>
  <si>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</si>
  <si>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</si>
  <si>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</si>
  <si>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</si>
  <si>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</si>
  <si>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</si>
  <si>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</si>
  <si>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</si>
  <si>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</si>
  <si>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</si>
  <si>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</si>
  <si>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</si>
  <si>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</si>
  <si>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</si>
  <si>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</si>
  <si>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</si>
  <si>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</si>
  <si>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</si>
  <si>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</si>
  <si>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</si>
  <si>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</si>
  <si>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</si>
  <si>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</si>
  <si>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</si>
  <si>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</si>
  <si>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</si>
  <si>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</si>
  <si>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</si>
  <si>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</si>
  <si>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</si>
  <si>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</si>
  <si>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</si>
  <si>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</si>
  <si>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</si>
  <si>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</si>
  <si>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</si>
  <si>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</si>
  <si>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</si>
  <si>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</si>
  <si>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</si>
  <si>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</si>
  <si>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</si>
  <si>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</si>
  <si>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</si>
  <si>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</si>
  <si>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</si>
  <si>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</si>
  <si>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</si>
  <si>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</si>
  <si>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</si>
  <si>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</si>
  <si>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</si>
  <si>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</si>
  <si>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</si>
  <si>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</si>
  <si>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</si>
  <si>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</si>
  <si>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</si>
  <si>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</si>
  <si>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</si>
  <si>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</si>
  <si>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</si>
  <si>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</si>
  <si>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</si>
  <si>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</si>
  <si>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</si>
  <si>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</si>
  <si>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</si>
  <si>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</si>
  <si>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</si>
  <si>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</si>
  <si>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</si>
  <si>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</si>
  <si>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</si>
  <si>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</si>
  <si>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</si>
  <si>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</si>
  <si>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</si>
  <si>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</si>
  <si>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</si>
  <si>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</si>
  <si>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</si>
  <si>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</si>
  <si>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</si>
  <si>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</si>
  <si>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</si>
  <si>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</si>
  <si>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</si>
  <si>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</si>
  <si>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</si>
  <si>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</si>
  <si>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</si>
  <si>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</si>
  <si>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</si>
  <si>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</si>
  <si>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</si>
  <si>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</si>
  <si>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</si>
  <si>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</si>
  <si>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</si>
  <si>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</si>
  <si>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</si>
  <si>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</si>
  <si>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</si>
  <si>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</si>
  <si>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</si>
  <si>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</si>
  <si>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</si>
  <si>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</si>
  <si>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</si>
  <si>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</si>
  <si>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</si>
  <si>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</si>
  <si>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</si>
  <si>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</si>
  <si>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</si>
  <si>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</si>
  <si>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</si>
  <si>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</si>
  <si>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</si>
  <si>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</si>
  <si>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</si>
  <si>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</si>
  <si>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</si>
  <si>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</si>
  <si>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</si>
  <si>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</si>
  <si>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</si>
  <si>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</si>
  <si>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</si>
  <si>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</si>
  <si>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</si>
  <si>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</si>
  <si>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</si>
  <si>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</si>
  <si>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</si>
  <si>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</si>
  <si>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</si>
  <si>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</si>
  <si>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</si>
  <si>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</si>
  <si>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</si>
  <si>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</si>
  <si>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</si>
  <si>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</si>
  <si>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</si>
  <si>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</si>
  <si>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</si>
  <si>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</si>
  <si>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</si>
  <si>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</si>
  <si>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</si>
  <si>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</si>
  <si>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</si>
  <si>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</si>
  <si>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</si>
  <si>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</si>
  <si>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</si>
  <si>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</si>
  <si>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</si>
  <si>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</si>
  <si>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</si>
  <si>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</si>
  <si>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</si>
  <si>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</si>
  <si>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</si>
  <si>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</si>
  <si>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</si>
  <si>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</si>
  <si>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</si>
  <si>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</si>
  <si>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</si>
  <si>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</si>
  <si>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</si>
  <si>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</si>
  <si>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</si>
  <si>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</si>
  <si>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</si>
  <si>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</si>
  <si>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</si>
  <si>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</si>
  <si>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</si>
  <si>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</si>
  <si>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</si>
  <si>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</si>
  <si>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</si>
  <si>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</si>
  <si>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</si>
  <si>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</si>
  <si>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</si>
  <si>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</si>
  <si>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</si>
  <si>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</si>
  <si>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</si>
  <si>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</si>
  <si>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</si>
  <si>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</si>
  <si>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</si>
  <si>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</si>
  <si>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</si>
  <si>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</si>
  <si>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</si>
  <si>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</si>
  <si>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</si>
  <si>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</si>
  <si>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</si>
  <si>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</si>
  <si>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</si>
  <si>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</si>
  <si>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</si>
  <si>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</si>
  <si>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</si>
  <si>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</si>
  <si>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</si>
  <si>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</si>
  <si>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</si>
  <si>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</si>
  <si>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</si>
  <si>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</si>
  <si>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</si>
  <si>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</si>
  <si>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</si>
  <si>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</si>
  <si>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</si>
  <si>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</si>
  <si>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</si>
  <si>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</si>
  <si>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</si>
  <si>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</si>
  <si>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</si>
  <si>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</si>
  <si>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</si>
  <si>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</si>
  <si>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</si>
  <si>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</si>
  <si>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</si>
  <si>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</si>
  <si>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</si>
  <si>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</si>
  <si>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</si>
  <si>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</si>
  <si>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</si>
  <si>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</si>
  <si>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</si>
  <si>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</si>
  <si>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</si>
  <si>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</si>
  <si>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</si>
  <si>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</si>
  <si>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</si>
  <si>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</si>
  <si>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</si>
  <si>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</si>
  <si>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</si>
  <si>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</si>
  <si>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</si>
  <si>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</si>
  <si>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</si>
  <si>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</si>
  <si>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</si>
  <si>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</si>
  <si>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</si>
  <si>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</si>
  <si>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</si>
  <si>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</si>
  <si>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</si>
  <si>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</si>
  <si>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</si>
  <si>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</si>
  <si>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</si>
  <si>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</si>
  <si>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</si>
  <si>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</si>
  <si>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</si>
  <si>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</si>
  <si>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</si>
  <si>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</si>
  <si>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</si>
  <si>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</si>
  <si>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</si>
  <si>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</si>
  <si>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</si>
  <si>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</si>
  <si>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</si>
  <si>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</si>
  <si>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</si>
  <si>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</si>
  <si>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</si>
  <si>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</si>
  <si>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</si>
  <si>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</si>
  <si>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</si>
  <si>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</si>
  <si>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</si>
  <si>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</si>
  <si>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</si>
  <si>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</si>
  <si>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</si>
  <si>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</si>
  <si>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</si>
  <si>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</si>
  <si>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</si>
  <si>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</si>
  <si>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</si>
  <si>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</si>
  <si>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</si>
  <si>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</si>
  <si>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</si>
  <si>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</si>
  <si>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</si>
  <si>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</si>
  <si>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</si>
  <si>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</si>
  <si>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</si>
  <si>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</si>
  <si>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</si>
  <si>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</si>
  <si>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</si>
  <si>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</si>
  <si>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</si>
  <si>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</si>
  <si>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</si>
  <si>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</si>
  <si>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</si>
  <si>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</si>
  <si>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</si>
  <si>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</si>
  <si>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</si>
  <si>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</si>
  <si>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</si>
  <si>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</si>
  <si>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</si>
  <si>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</si>
  <si>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</si>
  <si>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</si>
  <si>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</si>
  <si>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</si>
  <si>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</si>
  <si>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</si>
  <si>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</si>
  <si>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</si>
  <si>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</si>
  <si>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</si>
  <si>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</si>
  <si>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</si>
  <si>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</si>
  <si>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</si>
  <si>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</si>
  <si>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</si>
  <si>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</si>
  <si>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</si>
  <si>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</si>
  <si>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</si>
  <si>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</si>
  <si>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</si>
  <si>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</si>
  <si>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</si>
  <si>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</si>
  <si>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</si>
  <si>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</si>
  <si>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</si>
  <si>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</si>
  <si>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</si>
  <si>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</si>
  <si>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</si>
  <si>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</si>
  <si>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</si>
  <si>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</si>
  <si>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</si>
  <si>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</si>
  <si>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</si>
  <si>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</si>
  <si>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</si>
  <si>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</si>
  <si>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</si>
  <si>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</si>
  <si>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</si>
  <si>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</si>
  <si>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</si>
  <si>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</si>
  <si>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</si>
  <si>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</si>
  <si>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</si>
  <si>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</si>
  <si>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</si>
  <si>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</si>
  <si>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</si>
  <si>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</si>
  <si>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</si>
  <si>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</si>
  <si>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</si>
  <si>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</si>
  <si>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</si>
  <si>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</si>
  <si>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</si>
  <si>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</si>
  <si>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</si>
  <si>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</si>
  <si>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</si>
  <si>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</si>
  <si>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</si>
  <si>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</si>
  <si>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</si>
  <si>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</si>
  <si>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</si>
  <si>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</si>
  <si>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</si>
  <si>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</si>
  <si>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</si>
  <si>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</si>
  <si>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</si>
  <si>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</si>
  <si>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</si>
  <si>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</si>
  <si>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</si>
  <si>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</si>
  <si>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</si>
  <si>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</si>
  <si>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</si>
  <si>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</si>
  <si>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</si>
  <si>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</si>
  <si>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</si>
  <si>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</si>
  <si>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</si>
  <si>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</si>
  <si>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</si>
  <si>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</si>
  <si>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</si>
  <si>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</si>
  <si>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</si>
  <si>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</si>
  <si>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</si>
  <si>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</si>
  <si>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</si>
  <si>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</si>
  <si>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</si>
  <si>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</si>
  <si>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</si>
  <si>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</si>
  <si>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</si>
  <si>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</si>
  <si>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</si>
  <si>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</si>
  <si>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</si>
  <si>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</si>
  <si>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</si>
  <si>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</si>
  <si>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</si>
  <si>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</si>
  <si>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</si>
  <si>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</si>
  <si>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</si>
  <si>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</si>
  <si>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</si>
  <si>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</si>
  <si>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</si>
  <si>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</si>
  <si>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</si>
  <si>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</si>
  <si>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</si>
  <si>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</si>
  <si>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</si>
  <si>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</si>
  <si>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</si>
  <si>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</si>
  <si>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</si>
  <si>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</si>
  <si>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</si>
  <si>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</si>
  <si>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</si>
  <si>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</si>
  <si>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</si>
  <si>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</si>
  <si>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</si>
  <si>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</si>
  <si>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</si>
  <si>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</si>
  <si>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</si>
  <si>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</si>
  <si>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</si>
  <si>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</si>
  <si>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</si>
  <si>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</si>
  <si>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</si>
  <si>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</si>
  <si>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</si>
  <si>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</si>
  <si>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</si>
  <si>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</si>
  <si>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</si>
  <si>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</si>
  <si>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</si>
  <si>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</si>
  <si>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</si>
  <si>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</si>
  <si>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</si>
  <si>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</si>
  <si>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</si>
  <si>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</si>
  <si>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</si>
  <si>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</si>
  <si>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</si>
  <si>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</si>
  <si>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</si>
  <si>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</si>
  <si>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</si>
  <si>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</si>
  <si>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</si>
  <si>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</si>
  <si>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</si>
  <si>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</si>
  <si>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</si>
  <si>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</si>
  <si>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</si>
  <si>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</si>
  <si>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</si>
  <si>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</si>
  <si>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</si>
  <si>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</si>
  <si>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</si>
  <si>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</si>
  <si>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</si>
  <si>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</si>
  <si>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</si>
  <si>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</si>
  <si>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</si>
  <si>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</si>
  <si>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</si>
  <si>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</si>
  <si>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</si>
  <si>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</si>
  <si>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</si>
  <si>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</si>
  <si>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</si>
  <si>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</si>
  <si>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</si>
  <si>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</si>
  <si>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</si>
  <si>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</si>
  <si>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</si>
  <si>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</si>
  <si>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</si>
  <si>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</si>
  <si>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</si>
  <si>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</si>
  <si>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</si>
  <si>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</si>
  <si>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</si>
  <si>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</si>
  <si>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</si>
  <si>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</si>
  <si>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</si>
  <si>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</si>
  <si>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</si>
  <si>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</si>
  <si>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</si>
  <si>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</si>
  <si>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</si>
  <si>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</si>
  <si>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</si>
  <si>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</si>
  <si>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</si>
  <si>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</si>
  <si>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</si>
  <si>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</si>
  <si>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</si>
  <si>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</si>
  <si>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</si>
  <si>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</si>
  <si>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</si>
  <si>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</si>
  <si>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</si>
  <si>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</si>
  <si>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</si>
  <si>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</si>
  <si>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</si>
  <si>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</si>
  <si>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</si>
  <si>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</si>
  <si>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</si>
  <si>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</si>
  <si>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</si>
  <si>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</si>
  <si>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</si>
  <si>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</si>
  <si>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</si>
  <si>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</si>
  <si>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</si>
  <si>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</si>
  <si>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</si>
  <si>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</si>
  <si>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</si>
  <si>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</si>
  <si>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</si>
  <si>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</si>
  <si>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</si>
  <si>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</si>
  <si>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</si>
  <si>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</si>
  <si>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</si>
  <si>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</si>
  <si>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</si>
  <si>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</si>
  <si>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</si>
  <si>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</si>
  <si>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</si>
  <si>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</si>
  <si>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</si>
  <si>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</si>
  <si>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</si>
  <si>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</si>
  <si>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</si>
  <si>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</si>
  <si>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</si>
  <si>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</si>
  <si>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</si>
  <si>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</si>
  <si>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</si>
  <si>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</si>
  <si>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</si>
  <si>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</si>
  <si>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</si>
  <si>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</si>
  <si>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</si>
  <si>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</si>
  <si>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</si>
  <si>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</si>
  <si>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</si>
  <si>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</si>
  <si>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</si>
  <si>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</si>
  <si>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</si>
  <si>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</si>
  <si>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</si>
  <si>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</si>
  <si>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</si>
  <si>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</si>
  <si>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</si>
  <si>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</si>
  <si>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</si>
  <si>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</si>
  <si>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</si>
  <si>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</si>
  <si>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</si>
  <si>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</si>
  <si>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</si>
  <si>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</si>
  <si>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</si>
  <si>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</si>
  <si>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</si>
  <si>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</si>
  <si>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</si>
  <si>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</si>
  <si>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</si>
  <si>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</si>
  <si>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</si>
  <si>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</si>
  <si>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</si>
  <si>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</si>
  <si>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</si>
  <si>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</si>
  <si>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</si>
  <si>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</si>
  <si>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</si>
  <si>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</si>
  <si>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</si>
  <si>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</si>
  <si>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</si>
  <si>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</si>
  <si>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</si>
  <si>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</si>
  <si>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</si>
  <si>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</si>
  <si>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</si>
  <si>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</si>
  <si>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</si>
  <si>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</si>
  <si>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</si>
  <si>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</si>
  <si>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</si>
  <si>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</si>
  <si>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</si>
  <si>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</si>
  <si>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</si>
  <si>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</si>
  <si>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</si>
  <si>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</si>
  <si>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</si>
  <si>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</si>
  <si>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</si>
  <si>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</si>
  <si>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</si>
  <si>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</si>
  <si>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</si>
  <si>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</si>
  <si>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</si>
  <si>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</si>
  <si>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</si>
  <si>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</si>
  <si>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</si>
  <si>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</si>
  <si>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</si>
  <si>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</si>
  <si>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</si>
  <si>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</si>
  <si>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</si>
  <si>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</si>
  <si>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</si>
  <si>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</si>
  <si>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</si>
  <si>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</si>
  <si>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</si>
  <si>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</si>
  <si>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</si>
  <si>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</si>
  <si>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</si>
  <si>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</si>
  <si>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</si>
  <si>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</si>
  <si>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</si>
  <si>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</si>
  <si>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</si>
  <si>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</si>
  <si>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</si>
  <si>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</si>
  <si>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</si>
  <si>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</si>
  <si>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</si>
  <si>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</si>
  <si>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</si>
  <si>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</si>
  <si>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</si>
  <si>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</si>
  <si>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</si>
  <si>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</si>
  <si>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</si>
  <si>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</si>
  <si>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</si>
  <si>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</si>
  <si>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</si>
  <si>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</si>
  <si>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</si>
  <si>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</si>
  <si>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</si>
  <si>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</si>
  <si>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</si>
  <si>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</si>
  <si>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</si>
  <si>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</si>
  <si>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</si>
  <si>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</si>
  <si>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</si>
  <si>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</si>
  <si>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</si>
  <si>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</si>
  <si>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</si>
  <si>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</si>
  <si>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</si>
  <si>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</si>
  <si>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</si>
  <si>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</si>
  <si>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</si>
  <si>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</si>
  <si>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</si>
  <si>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</si>
  <si>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</si>
  <si>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</si>
  <si>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</si>
  <si>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</si>
  <si>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</si>
  <si>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</si>
  <si>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</si>
  <si>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</si>
  <si>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</si>
  <si>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</si>
  <si>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</si>
  <si>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</si>
  <si>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</si>
  <si>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</si>
  <si>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</si>
  <si>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</si>
  <si>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</si>
  <si>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</si>
  <si>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</si>
  <si>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</si>
  <si>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</si>
  <si>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</si>
  <si>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</si>
  <si>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</si>
  <si>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</si>
  <si>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</si>
  <si>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</si>
  <si>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</si>
  <si>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</si>
  <si>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</si>
  <si>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</si>
  <si>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</si>
  <si>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</si>
  <si>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</si>
  <si>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</si>
  <si>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</si>
  <si>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</si>
  <si>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</si>
  <si>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</si>
  <si>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</si>
  <si>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</si>
  <si>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</si>
  <si>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</si>
  <si>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</si>
  <si>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</si>
  <si>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</si>
  <si>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</si>
  <si>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</si>
  <si>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</si>
  <si>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</si>
  <si>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</si>
  <si>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</si>
  <si>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</si>
  <si>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</si>
  <si>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</si>
  <si>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</si>
  <si>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</si>
  <si>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</si>
  <si>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</si>
  <si>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</si>
  <si>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</si>
  <si>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</si>
  <si>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</si>
  <si>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</si>
  <si>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</si>
  <si>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</si>
  <si>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</si>
  <si>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</si>
  <si>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</si>
  <si>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</si>
  <si>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</si>
  <si>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</si>
  <si>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</si>
  <si>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</si>
  <si>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</si>
  <si>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</si>
  <si>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</si>
  <si>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</si>
  <si>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</si>
  <si>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</si>
  <si>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</si>
  <si>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</si>
  <si>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</si>
  <si>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</si>
  <si>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</si>
  <si>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</si>
  <si>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</si>
  <si>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</si>
  <si>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</si>
  <si>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</si>
  <si>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</si>
  <si>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</si>
  <si>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</si>
  <si>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</si>
  <si>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</si>
  <si>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</si>
  <si>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</si>
  <si>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</si>
  <si>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</si>
  <si>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</si>
  <si>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</si>
  <si>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</si>
  <si>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</si>
  <si>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</si>
  <si>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</si>
  <si>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</si>
  <si>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</si>
  <si>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</si>
  <si>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</si>
  <si>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</si>
  <si>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</si>
  <si>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</si>
  <si>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</si>
  <si>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</si>
  <si>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</si>
  <si>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</si>
  <si>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</si>
  <si>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</si>
  <si>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</si>
  <si>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</si>
  <si>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</si>
  <si>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</si>
  <si>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</si>
  <si>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</si>
  <si>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</si>
  <si>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</si>
  <si>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</si>
  <si>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</si>
  <si>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</si>
  <si>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</si>
  <si>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</si>
  <si>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</si>
  <si>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</si>
  <si>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</si>
  <si>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</si>
  <si>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</si>
  <si>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</si>
  <si>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</si>
  <si>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</si>
  <si>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</si>
  <si>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</si>
  <si>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</si>
  <si>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</si>
  <si>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</si>
  <si>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</si>
  <si>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</si>
  <si>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</si>
  <si>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</si>
  <si>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</si>
  <si>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</si>
  <si>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</si>
  <si>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</si>
  <si>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</si>
  <si>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</si>
  <si>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</si>
  <si>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</si>
  <si>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</si>
  <si>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</si>
  <si>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</si>
  <si>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</si>
  <si>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</si>
  <si>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</si>
  <si>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</si>
  <si>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</si>
  <si>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</si>
  <si>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</si>
  <si>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</si>
  <si>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</si>
  <si>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</si>
  <si>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</si>
  <si>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</si>
  <si>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</si>
  <si>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</si>
  <si>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</si>
  <si>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</si>
  <si>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</si>
  <si>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</si>
  <si>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</si>
  <si>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</si>
  <si>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</si>
  <si>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</si>
  <si>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</si>
  <si>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</si>
  <si>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</si>
  <si>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</si>
  <si>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</si>
  <si>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</si>
  <si>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</si>
  <si>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</si>
  <si>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</si>
  <si>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</si>
  <si>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</si>
  <si>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</si>
  <si>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</si>
  <si>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</si>
  <si>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</si>
  <si>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</si>
  <si>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</si>
  <si>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</si>
  <si>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</si>
  <si>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</si>
  <si>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</si>
  <si>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</si>
  <si>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</si>
  <si>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</si>
  <si>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</si>
  <si>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</si>
  <si>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</si>
  <si>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</si>
  <si>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</si>
  <si>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</si>
  <si>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</si>
  <si>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</si>
  <si>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</si>
  <si>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</si>
  <si>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</si>
  <si>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</si>
  <si>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</si>
  <si>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</si>
  <si>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</si>
  <si>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</si>
  <si>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</si>
  <si>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</si>
  <si>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</si>
  <si>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</si>
  <si>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</si>
  <si>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</si>
  <si>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</si>
  <si>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</si>
  <si>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</si>
  <si>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</si>
  <si>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</si>
  <si>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</si>
  <si>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</si>
  <si>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</si>
  <si>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</si>
  <si>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</si>
  <si>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</si>
  <si>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</si>
  <si>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</si>
  <si>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</si>
  <si>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</si>
  <si>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</si>
  <si>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</si>
  <si>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</si>
  <si>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</si>
  <si>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</si>
  <si>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</si>
  <si>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</si>
  <si>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</si>
  <si>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</si>
  <si>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</si>
  <si>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</si>
  <si>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</si>
  <si>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</si>
  <si>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</si>
  <si>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</si>
  <si>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</si>
  <si>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</si>
  <si>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</si>
  <si>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</si>
  <si>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</si>
  <si>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</si>
  <si>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</si>
  <si>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</si>
  <si>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</si>
  <si>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</si>
  <si>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</si>
  <si>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</si>
  <si>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</si>
  <si>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</si>
  <si>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</si>
  <si>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</si>
  <si>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</si>
  <si>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</si>
  <si>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</si>
  <si>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</si>
  <si>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</si>
  <si>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</si>
  <si>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</si>
  <si>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</si>
  <si>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</si>
  <si>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</si>
  <si>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</si>
  <si>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</si>
  <si>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</si>
  <si>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</si>
  <si>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</si>
  <si>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</si>
  <si>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</si>
  <si>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</si>
  <si>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</si>
  <si>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</si>
  <si>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</si>
  <si>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</si>
  <si>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</si>
  <si>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</si>
  <si>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</si>
  <si>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</si>
  <si>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</si>
  <si>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</si>
  <si>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</si>
  <si>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</si>
  <si>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</si>
  <si>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</si>
  <si>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</si>
  <si>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</si>
  <si>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</si>
  <si>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</si>
  <si>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</si>
  <si>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</si>
  <si>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</si>
  <si>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</si>
  <si>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</si>
  <si>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</si>
  <si>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</si>
  <si>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</si>
  <si>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</si>
  <si>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</si>
  <si>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</si>
  <si>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</si>
  <si>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</si>
  <si>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</si>
  <si>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</si>
  <si>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</si>
  <si>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</si>
  <si>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</si>
  <si>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</si>
  <si>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</si>
  <si>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</si>
  <si>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</si>
  <si>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</si>
  <si>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</si>
  <si>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</si>
  <si>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</si>
  <si>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</si>
  <si>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</si>
  <si>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</si>
  <si>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</si>
  <si>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</si>
  <si>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</si>
  <si>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</si>
  <si>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</si>
  <si>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</si>
  <si>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</si>
  <si>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</si>
  <si>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</si>
  <si>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</si>
  <si>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</si>
  <si>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</si>
  <si>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</si>
  <si>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</si>
  <si>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</si>
  <si>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</si>
  <si>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</si>
  <si>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</si>
  <si>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</si>
  <si>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</si>
  <si>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</si>
  <si>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</si>
  <si>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</si>
  <si>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</si>
  <si>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</si>
  <si>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</si>
  <si>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</si>
  <si>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</si>
  <si>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</si>
  <si>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</si>
  <si>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</si>
  <si>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</si>
  <si>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</si>
  <si>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</si>
  <si>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</si>
  <si>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</si>
  <si>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</si>
  <si>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</si>
  <si>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</si>
  <si>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</si>
  <si>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</si>
  <si>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</si>
  <si>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</si>
  <si>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</si>
  <si>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</si>
  <si>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</si>
  <si>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</si>
  <si>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</si>
  <si>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</si>
  <si>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</si>
  <si>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</si>
  <si>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</si>
  <si>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</si>
  <si>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</si>
  <si>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</si>
  <si>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</si>
  <si>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</si>
  <si>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</si>
  <si>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</si>
  <si>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</si>
  <si>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</si>
  <si>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</si>
  <si>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</si>
  <si>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</si>
  <si>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</si>
  <si>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</si>
  <si>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</si>
  <si>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</si>
  <si>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</si>
  <si>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</si>
  <si>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</si>
  <si>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</si>
  <si>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</si>
  <si>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</si>
  <si>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</si>
  <si>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</si>
  <si>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</si>
  <si>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</si>
  <si>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</si>
  <si>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</si>
  <si>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</si>
  <si>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</si>
  <si>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</si>
  <si>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</si>
  <si>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</si>
  <si>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</si>
  <si>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</si>
  <si>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</si>
  <si>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</si>
  <si>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</si>
  <si>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</si>
  <si>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</si>
  <si>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</si>
  <si>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</si>
  <si>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</si>
  <si>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</si>
  <si>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</si>
  <si>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</si>
  <si>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</si>
  <si>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</si>
  <si>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</si>
  <si>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</si>
  <si>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</si>
  <si>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</si>
  <si>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</si>
  <si>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</si>
  <si>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</si>
  <si>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</si>
  <si>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</si>
  <si>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</si>
  <si>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</si>
  <si>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</si>
  <si>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</si>
  <si>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</si>
  <si>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</si>
  <si>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</si>
  <si>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</si>
  <si>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</si>
  <si>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</si>
  <si>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</si>
  <si>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</si>
  <si>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</si>
  <si>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</si>
  <si>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</si>
  <si>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</si>
  <si>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</si>
  <si>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</si>
  <si>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</si>
  <si>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</si>
  <si>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</si>
  <si>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</si>
  <si>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</si>
  <si>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</si>
  <si>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</si>
  <si>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</si>
  <si>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</si>
  <si>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</si>
  <si>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</si>
  <si>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</si>
  <si>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</si>
  <si>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</si>
  <si>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</si>
  <si>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</si>
  <si>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</si>
  <si>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</si>
  <si>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</si>
  <si>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</si>
  <si>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</si>
  <si>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</si>
  <si>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</si>
  <si>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</si>
  <si>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</si>
  <si>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</si>
  <si>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</si>
  <si>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</si>
  <si>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</si>
  <si>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</si>
  <si>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</si>
  <si>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</si>
  <si>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</si>
  <si>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</si>
  <si>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</si>
  <si>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</si>
  <si>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</si>
  <si>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</si>
  <si>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</si>
  <si>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</si>
  <si>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</si>
  <si>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</si>
  <si>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</si>
  <si>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</si>
  <si>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</si>
  <si>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</si>
  <si>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</si>
  <si>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</si>
  <si>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</si>
  <si>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</si>
  <si>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</si>
  <si>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</si>
  <si>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</si>
  <si>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</si>
  <si>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</si>
  <si>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</si>
  <si>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</si>
  <si>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</si>
  <si>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</si>
  <si>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</si>
  <si>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</si>
  <si>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</si>
  <si>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</si>
  <si>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</si>
  <si>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</si>
  <si>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</si>
  <si>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</si>
  <si>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</si>
  <si>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</si>
  <si>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</si>
  <si>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</si>
  <si>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</si>
  <si>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</si>
  <si>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</si>
  <si>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</si>
  <si>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</si>
  <si>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</si>
  <si>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</si>
  <si>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</si>
  <si>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</si>
  <si>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</si>
  <si>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</si>
  <si>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</si>
  <si>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</si>
  <si>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</si>
  <si>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</si>
  <si>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</si>
  <si>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</si>
  <si>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</si>
  <si>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</si>
  <si>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</si>
  <si>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</si>
  <si>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</si>
  <si>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</si>
  <si>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</si>
  <si>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</si>
  <si>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</si>
  <si>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</si>
  <si>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</si>
  <si>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</si>
  <si>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</si>
  <si>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</si>
  <si>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</si>
  <si>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</si>
  <si>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</si>
  <si>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</si>
  <si>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</si>
  <si>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</si>
  <si>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</si>
  <si>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</si>
  <si>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</si>
  <si>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</si>
  <si>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</si>
  <si>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</si>
  <si>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</si>
  <si>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</si>
  <si>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</si>
  <si>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</si>
  <si>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</si>
  <si>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</si>
  <si>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</si>
  <si>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</si>
  <si>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</si>
  <si>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</si>
  <si>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</si>
  <si>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</si>
  <si>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</si>
  <si>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</si>
  <si>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</si>
  <si>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</si>
  <si>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</si>
  <si>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</si>
  <si>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</si>
  <si>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</si>
  <si>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</si>
  <si>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</si>
  <si>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</si>
  <si>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</si>
  <si>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</si>
  <si>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</si>
  <si>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</si>
  <si>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</si>
  <si>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</si>
  <si>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</si>
  <si>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</si>
  <si>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</si>
  <si>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</si>
  <si>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</si>
  <si>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</si>
  <si>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</si>
  <si>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</si>
  <si>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</si>
  <si>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</si>
  <si>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</si>
  <si>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</si>
  <si>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</si>
  <si>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</si>
  <si>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</si>
  <si>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</si>
  <si>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</si>
  <si>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</si>
  <si>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</si>
  <si>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</si>
  <si>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</si>
  <si>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</si>
  <si>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</si>
  <si>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</si>
  <si>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</si>
  <si>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</si>
  <si>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</si>
  <si>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</si>
  <si>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</si>
  <si>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</si>
  <si>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</si>
  <si>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</si>
  <si>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</si>
  <si>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</si>
  <si>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</si>
  <si>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</si>
  <si>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</si>
  <si>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</si>
  <si>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</si>
  <si>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</si>
  <si>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</si>
  <si>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</si>
  <si>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</si>
  <si>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</si>
  <si>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</si>
  <si>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</si>
  <si>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</si>
  <si>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</si>
  <si>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</si>
  <si>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</si>
  <si>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</si>
  <si>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</si>
  <si>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</si>
  <si>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</si>
  <si>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</si>
  <si>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</si>
  <si>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</si>
  <si>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</si>
  <si>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</si>
  <si>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</si>
  <si>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</si>
  <si>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</si>
  <si>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</si>
  <si>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</si>
  <si>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</si>
  <si>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</si>
  <si>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</si>
  <si>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</si>
  <si>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</si>
  <si>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</si>
  <si>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</si>
  <si>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</si>
  <si>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</si>
  <si>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</si>
  <si>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</si>
  <si>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</si>
  <si>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</si>
  <si>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</si>
  <si>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</si>
  <si>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</si>
  <si>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</si>
  <si>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</si>
  <si>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</si>
  <si>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</si>
  <si>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</si>
  <si>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</si>
  <si>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</si>
  <si>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</si>
  <si>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</si>
  <si>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</si>
  <si>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</si>
  <si>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</si>
  <si>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</si>
  <si>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</si>
  <si>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</si>
  <si>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</si>
  <si>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</si>
  <si>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</si>
  <si>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</si>
  <si>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</si>
  <si>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</si>
  <si>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</si>
  <si>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</si>
  <si>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</si>
  <si>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</si>
  <si>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</si>
  <si>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</si>
  <si>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</si>
  <si>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</si>
  <si>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</si>
  <si>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</si>
  <si>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</si>
  <si>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</si>
  <si>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</si>
  <si>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</si>
  <si>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</si>
  <si>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</si>
  <si>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</si>
  <si>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</si>
  <si>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</si>
  <si>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</si>
  <si>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</si>
  <si>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</si>
  <si>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</si>
  <si>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</si>
  <si>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</si>
  <si>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</si>
  <si>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</si>
  <si>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</si>
  <si>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</si>
  <si>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</si>
  <si>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</si>
  <si>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</si>
  <si>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</si>
  <si>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</si>
  <si>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</si>
  <si>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</si>
  <si>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</si>
  <si>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</si>
  <si>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</si>
  <si>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</si>
  <si>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</si>
  <si>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</si>
  <si>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</si>
  <si>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</si>
  <si>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</si>
  <si>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</si>
  <si>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</si>
  <si>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</si>
  <si>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</si>
  <si>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</si>
  <si>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</si>
  <si>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</si>
  <si>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</si>
  <si>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</si>
  <si>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</si>
  <si>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</si>
  <si>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</si>
  <si>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</si>
  <si>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</si>
  <si>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</si>
  <si>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</si>
  <si>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</si>
  <si>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</si>
  <si>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</si>
  <si>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</si>
  <si>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</si>
  <si>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</si>
  <si>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</si>
  <si>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</si>
  <si>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</si>
  <si>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</si>
  <si>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</si>
  <si>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</si>
  <si>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</si>
  <si>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</si>
  <si>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</si>
  <si>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</si>
  <si>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</si>
  <si>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</si>
  <si>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</si>
  <si>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</si>
  <si>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</si>
  <si>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</si>
  <si>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</si>
  <si>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</si>
  <si>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</si>
  <si>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</si>
  <si>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</si>
  <si>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</si>
  <si>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</si>
  <si>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</si>
  <si>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</si>
  <si>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</si>
  <si>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</si>
  <si>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</si>
  <si>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</si>
  <si>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</si>
  <si>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</si>
  <si>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</si>
  <si>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</si>
  <si>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</si>
  <si>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</si>
  <si>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</si>
  <si>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</si>
  <si>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</si>
  <si>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</si>
  <si>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</si>
  <si>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</si>
  <si>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</si>
  <si>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</si>
  <si>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</si>
  <si>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</si>
  <si>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</si>
  <si>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</si>
  <si>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</si>
  <si>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</si>
  <si>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</si>
  <si>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</si>
  <si>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</si>
  <si>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</si>
  <si>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</si>
  <si>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</si>
  <si>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</si>
  <si>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</si>
  <si>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</si>
  <si>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</si>
  <si>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</si>
  <si>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</si>
  <si>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</si>
  <si>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</si>
  <si>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</si>
  <si>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</si>
  <si>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</si>
  <si>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</si>
  <si>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</si>
  <si>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</si>
  <si>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</si>
  <si>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</si>
  <si>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</si>
  <si>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</si>
  <si>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</si>
  <si>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</si>
  <si>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</si>
  <si>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</si>
  <si>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</si>
  <si>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</si>
  <si>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</si>
  <si>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</si>
  <si>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</si>
  <si>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</si>
  <si>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</si>
  <si>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</si>
  <si>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</si>
  <si>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</si>
  <si>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</si>
  <si>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</si>
  <si>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</si>
  <si>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</si>
  <si>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</si>
  <si>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</si>
  <si>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</si>
  <si>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</si>
  <si>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</si>
  <si>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</si>
  <si>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</si>
  <si>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</si>
  <si>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</si>
  <si>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</si>
  <si>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</si>
  <si>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</si>
  <si>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</si>
  <si>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</si>
  <si>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</si>
  <si>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</si>
  <si>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</si>
  <si>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</si>
  <si>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</si>
  <si>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</si>
  <si>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</si>
  <si>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</si>
  <si>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</si>
  <si>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</si>
  <si>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</si>
  <si>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</si>
  <si>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</si>
  <si>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</si>
  <si>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</si>
  <si>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</si>
  <si>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</si>
  <si>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</si>
  <si>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</si>
  <si>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</si>
  <si>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</si>
  <si>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</si>
  <si>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</si>
  <si>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</si>
  <si>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</si>
  <si>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</si>
  <si>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</si>
  <si>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</si>
  <si>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</si>
  <si>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</si>
  <si>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</si>
  <si>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</si>
  <si>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</si>
  <si>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</si>
  <si>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</si>
  <si>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</si>
  <si>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</si>
  <si>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</si>
  <si>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</si>
  <si>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</si>
  <si>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</si>
  <si>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</si>
  <si>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</si>
  <si>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</si>
  <si>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</si>
  <si>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</si>
  <si>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</si>
  <si>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</si>
  <si>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</si>
  <si>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</si>
  <si>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</si>
  <si>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</si>
  <si>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</si>
  <si>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</si>
  <si>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</si>
  <si>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</si>
  <si>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</si>
  <si>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</si>
  <si>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</si>
  <si>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</si>
  <si>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</si>
  <si>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</si>
  <si>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</si>
  <si>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</si>
  <si>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</si>
  <si>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</si>
  <si>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</si>
  <si>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</si>
  <si>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</si>
  <si>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</si>
  <si>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</si>
  <si>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</si>
  <si>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</si>
  <si>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</si>
  <si>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</si>
  <si>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</si>
  <si>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</si>
  <si>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</si>
  <si>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</si>
  <si>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</si>
  <si>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</si>
  <si>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</si>
  <si>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</si>
  <si>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</si>
  <si>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</si>
  <si>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</si>
  <si>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</si>
  <si>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</si>
  <si>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</si>
  <si>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</si>
  <si>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</si>
  <si>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</si>
  <si>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</si>
  <si>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</si>
  <si>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</si>
  <si>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</si>
  <si>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</si>
  <si>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</si>
  <si>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</si>
  <si>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</si>
  <si>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</si>
  <si>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</si>
  <si>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</si>
  <si>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</si>
  <si>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</si>
  <si>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</si>
  <si>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</si>
  <si>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</si>
  <si>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</si>
  <si>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</si>
  <si>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</si>
  <si>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</si>
  <si>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</si>
  <si>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</si>
  <si>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</si>
  <si>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</si>
  <si>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</si>
  <si>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</si>
  <si>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</si>
  <si>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</si>
  <si>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</si>
  <si>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</si>
  <si>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</si>
  <si>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</si>
  <si>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</si>
  <si>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</si>
  <si>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</si>
  <si>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</si>
  <si>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</si>
  <si>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</si>
  <si>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</si>
  <si>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</si>
  <si>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</si>
  <si>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</si>
  <si>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</si>
  <si>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</si>
  <si>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</si>
  <si>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</si>
  <si>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</si>
  <si>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</si>
  <si>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</si>
  <si>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</si>
  <si>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</si>
  <si>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</si>
  <si>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</si>
  <si>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</si>
  <si>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</si>
  <si>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</si>
  <si>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</si>
  <si>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</si>
  <si>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</si>
  <si>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</si>
  <si>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</si>
  <si>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</si>
  <si>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</si>
  <si>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</si>
  <si>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</si>
  <si>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</si>
  <si>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</si>
  <si>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</si>
  <si>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</si>
  <si>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</si>
  <si>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</si>
  <si>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</si>
  <si>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</si>
  <si>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</si>
  <si>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</si>
  <si>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</si>
  <si>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</si>
  <si>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</si>
  <si>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</si>
  <si>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</si>
  <si>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</si>
  <si>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</si>
  <si>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</si>
  <si>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</si>
  <si>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</si>
  <si>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</si>
  <si>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</si>
  <si>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</si>
  <si>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</si>
  <si>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</si>
  <si>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</si>
  <si>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</si>
  <si>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</si>
  <si>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</si>
  <si>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</si>
  <si>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</si>
  <si>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</si>
  <si>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</si>
  <si>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</si>
  <si>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</si>
  <si>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</si>
  <si>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</si>
  <si>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</si>
  <si>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</si>
  <si>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</si>
  <si>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</si>
  <si>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</si>
  <si>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</si>
  <si>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</si>
  <si>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</si>
  <si>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</si>
  <si>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</si>
  <si>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</si>
  <si>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</si>
  <si>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</si>
  <si>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</si>
  <si>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</si>
  <si>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</si>
  <si>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</si>
  <si>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</si>
  <si>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</si>
  <si>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</si>
  <si>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</si>
  <si>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</si>
  <si>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</si>
  <si>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</si>
  <si>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</si>
  <si>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</si>
  <si>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</si>
  <si>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</si>
  <si>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</si>
  <si>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</si>
  <si>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</si>
  <si>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</si>
  <si>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</si>
  <si>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</si>
  <si>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</si>
  <si>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</si>
  <si>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</si>
  <si>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</si>
  <si>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</si>
  <si>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</si>
  <si>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</si>
  <si>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</si>
  <si>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</si>
  <si>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</si>
  <si>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</si>
  <si>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</si>
  <si>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</si>
  <si>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</si>
  <si>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</si>
  <si>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</si>
  <si>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</si>
  <si>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</si>
  <si>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</si>
  <si>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</si>
  <si>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</si>
  <si>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</si>
  <si>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</si>
  <si>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</si>
  <si>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</si>
  <si>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</si>
  <si>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</si>
  <si>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</si>
  <si>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</si>
  <si>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</si>
  <si>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</si>
  <si>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</si>
  <si>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</si>
  <si>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</si>
  <si>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</si>
  <si>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</si>
  <si>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</si>
  <si>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</si>
  <si>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</si>
  <si>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</si>
  <si>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</si>
  <si>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</si>
  <si>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</si>
  <si>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</si>
  <si>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</si>
  <si>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</si>
  <si>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</si>
  <si>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</si>
  <si>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</si>
  <si>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</si>
  <si>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</si>
  <si>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</si>
  <si>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</si>
  <si>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</si>
  <si>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</si>
  <si>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</si>
  <si>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</si>
  <si>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</si>
  <si>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</si>
  <si>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</si>
  <si>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</si>
  <si>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</si>
  <si>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</si>
  <si>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</si>
  <si>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</si>
  <si>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</si>
  <si>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</si>
  <si>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</si>
  <si>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</si>
  <si>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</si>
  <si>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</si>
  <si>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</si>
  <si>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</si>
  <si>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</si>
  <si>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</si>
  <si>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</si>
  <si>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</si>
  <si>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</si>
  <si>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</si>
  <si>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</si>
  <si>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</si>
  <si>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</si>
  <si>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</si>
  <si>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</si>
  <si>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</si>
  <si>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</si>
  <si>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</si>
  <si>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</si>
  <si>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</si>
  <si>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</si>
  <si>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</si>
  <si>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</si>
  <si>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</si>
  <si>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</si>
  <si>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</si>
  <si>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</si>
  <si>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</si>
  <si>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</si>
  <si>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</si>
  <si>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</si>
  <si>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</si>
  <si>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</si>
  <si>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</si>
  <si>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</si>
  <si>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</si>
  <si>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</si>
  <si>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</si>
  <si>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</si>
  <si>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</si>
  <si>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</si>
  <si>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</si>
  <si>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</si>
  <si>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</si>
  <si>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</si>
  <si>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</si>
  <si>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</si>
  <si>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</si>
  <si>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</si>
  <si>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</si>
  <si>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</si>
  <si>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</si>
  <si>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</si>
  <si>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</si>
  <si>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</si>
  <si>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</si>
  <si>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</si>
  <si>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</si>
  <si>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</si>
  <si>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</si>
  <si>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</si>
  <si>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</si>
  <si>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</si>
  <si>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</si>
  <si>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</si>
  <si>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</si>
  <si>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</si>
  <si>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</si>
  <si>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</si>
  <si>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</si>
  <si>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</si>
  <si>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</si>
  <si>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</si>
  <si>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</si>
  <si>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</si>
  <si>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</si>
  <si>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</si>
  <si>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</si>
  <si>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</si>
  <si>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</si>
  <si>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</si>
  <si>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</si>
  <si>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</si>
  <si>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</si>
  <si>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</si>
  <si>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</si>
  <si>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</si>
  <si>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</si>
  <si>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</si>
  <si>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</si>
  <si>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</si>
  <si>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</si>
  <si>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</si>
  <si>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</si>
  <si>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</si>
  <si>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</si>
  <si>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</si>
  <si>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</si>
  <si>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</si>
  <si>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</si>
  <si>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</si>
  <si>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</si>
  <si>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</si>
  <si>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</si>
  <si>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</si>
  <si>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</si>
  <si>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</si>
  <si>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</si>
  <si>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</si>
  <si>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</si>
  <si>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</si>
  <si>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</si>
  <si>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</si>
  <si>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</si>
  <si>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</si>
  <si>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</si>
  <si>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</si>
  <si>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</si>
  <si>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</si>
  <si>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</si>
  <si>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</si>
  <si>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</si>
  <si>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</si>
  <si>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</si>
  <si>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</si>
  <si>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</si>
  <si>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</si>
  <si>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</si>
  <si>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</si>
  <si>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</si>
  <si>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</si>
  <si>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</si>
  <si>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</si>
  <si>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</si>
  <si>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</si>
  <si>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</si>
  <si>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</si>
  <si>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</si>
  <si>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</si>
  <si>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</si>
  <si>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</si>
  <si>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</si>
  <si>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</si>
  <si>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</si>
  <si>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</si>
  <si>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</si>
  <si>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</si>
  <si>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</si>
  <si>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</si>
  <si>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</si>
  <si>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</si>
  <si>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</si>
  <si>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</si>
  <si>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</si>
  <si>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</si>
  <si>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</si>
  <si>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</si>
  <si>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</si>
  <si>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</si>
  <si>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</si>
  <si>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</si>
  <si>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</si>
  <si>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</si>
  <si>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</si>
  <si>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</si>
  <si>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</si>
  <si>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</si>
  <si>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</si>
  <si>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</si>
  <si>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</si>
  <si>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</si>
  <si>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</si>
  <si>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</si>
  <si>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</si>
  <si>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</si>
  <si>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</si>
  <si>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</si>
  <si>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</si>
  <si>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</si>
  <si>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</si>
  <si>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</si>
  <si>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</si>
  <si>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</si>
  <si>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</si>
  <si>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</si>
  <si>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</si>
  <si>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</si>
  <si>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</si>
  <si>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</si>
  <si>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</si>
  <si>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</si>
  <si>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</si>
  <si>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</si>
  <si>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</si>
  <si>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</si>
  <si>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</si>
  <si>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</si>
  <si>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</si>
  <si>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</si>
  <si>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</si>
  <si>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</si>
  <si>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</si>
  <si>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</si>
  <si>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</si>
  <si>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</si>
  <si>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</si>
  <si>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</si>
  <si>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</si>
  <si>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</si>
  <si>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</si>
  <si>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</si>
  <si>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</si>
  <si>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</si>
  <si>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</si>
  <si>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</si>
  <si>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</si>
  <si>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</si>
  <si>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</si>
  <si>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</si>
  <si>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</si>
  <si>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</si>
  <si>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</si>
  <si>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</si>
  <si>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</si>
  <si>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</si>
  <si>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</si>
  <si>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</si>
  <si>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</si>
  <si>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</si>
  <si>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</si>
  <si>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</si>
  <si>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</si>
  <si>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</si>
  <si>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</si>
  <si>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</si>
  <si>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</si>
  <si>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</si>
  <si>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</si>
  <si>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</si>
  <si>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</si>
  <si>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</si>
  <si>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</si>
  <si>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</si>
  <si>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</si>
  <si>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</si>
  <si>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</si>
  <si>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</si>
  <si>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</si>
  <si>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</si>
  <si>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</si>
  <si>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</si>
  <si>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</si>
  <si>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</si>
  <si>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</si>
  <si>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</si>
  <si>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</si>
  <si>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</si>
  <si>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</si>
  <si>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</si>
  <si>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</si>
  <si>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</si>
  <si>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</si>
  <si>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</si>
  <si>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</si>
  <si>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</si>
  <si>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</si>
  <si>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</si>
  <si>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</si>
  <si>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</si>
  <si>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</si>
  <si>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</si>
  <si>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</si>
  <si>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</si>
  <si>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</si>
  <si>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</si>
  <si>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</si>
  <si>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</si>
  <si>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</si>
  <si>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</si>
  <si>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</si>
  <si>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</si>
  <si>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</si>
  <si>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</si>
  <si>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</si>
  <si>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</si>
  <si>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</si>
  <si>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</si>
  <si>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</si>
  <si>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</si>
  <si>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</si>
  <si>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</si>
  <si>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</si>
  <si>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</si>
  <si>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</si>
  <si>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</si>
  <si>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</si>
  <si>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</si>
  <si>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</si>
  <si>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</si>
  <si>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</si>
  <si>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</si>
  <si>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</si>
  <si>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</si>
  <si>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</si>
  <si>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</si>
  <si>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</si>
  <si>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</si>
  <si>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</si>
  <si>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</si>
  <si>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</si>
  <si>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</si>
  <si>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</si>
  <si>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</si>
  <si>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</si>
  <si>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</si>
  <si>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</si>
  <si>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</si>
  <si>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</si>
  <si>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</si>
  <si>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</si>
  <si>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</si>
  <si>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</si>
  <si>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</si>
  <si>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</si>
  <si>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</si>
  <si>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</si>
  <si>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</si>
  <si>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</si>
  <si>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</si>
  <si>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</si>
  <si>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</si>
  <si>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</si>
  <si>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</si>
  <si>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</si>
  <si>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</si>
  <si>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</si>
  <si>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</si>
  <si>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</si>
  <si>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</si>
  <si>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</si>
  <si>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</si>
  <si>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</si>
  <si>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</si>
  <si>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</si>
  <si>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</si>
  <si>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</si>
  <si>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</si>
  <si>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</si>
  <si>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</si>
  <si>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</si>
  <si>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</si>
  <si>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</si>
  <si>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</si>
  <si>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</si>
  <si>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</si>
  <si>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</si>
  <si>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</si>
  <si>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</si>
  <si>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</si>
  <si>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</si>
  <si>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</si>
  <si>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</si>
  <si>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</si>
  <si>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</si>
  <si>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</si>
  <si>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</si>
  <si>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</si>
  <si>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</si>
  <si>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</si>
  <si>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</si>
  <si>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</si>
  <si>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</si>
  <si>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</si>
  <si>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</si>
  <si>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</si>
  <si>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</si>
  <si>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</si>
  <si>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</si>
  <si>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</si>
  <si>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</si>
  <si>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</si>
  <si>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</si>
  <si>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</si>
  <si>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</si>
  <si>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</si>
  <si>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</si>
  <si>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</si>
  <si>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</si>
  <si>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</si>
  <si>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</si>
  <si>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</si>
  <si>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</si>
  <si>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</si>
  <si>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</si>
  <si>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</si>
  <si>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</si>
  <si>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</si>
  <si>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</si>
  <si>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</si>
  <si>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</si>
  <si>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</si>
  <si>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</si>
  <si>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</si>
  <si>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</si>
  <si>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</si>
  <si>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</si>
  <si>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</si>
  <si>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</si>
  <si>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</si>
  <si>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</si>
  <si>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</si>
  <si>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</si>
  <si>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</si>
  <si>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</si>
  <si>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</si>
  <si>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</si>
  <si>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</si>
  <si>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</si>
  <si>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</si>
  <si>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</si>
  <si>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</si>
  <si>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</si>
  <si>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</si>
  <si>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</si>
  <si>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</si>
  <si>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</si>
  <si>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</si>
  <si>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</si>
  <si>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</si>
  <si>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</si>
  <si>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</si>
  <si>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</si>
  <si>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</si>
  <si>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</si>
  <si>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</si>
  <si>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</si>
  <si>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</si>
  <si>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</si>
  <si>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</si>
  <si>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</si>
  <si>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</si>
  <si>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</si>
  <si>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</si>
  <si>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</si>
  <si>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</si>
  <si>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</si>
  <si>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</si>
  <si>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</si>
  <si>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</si>
  <si>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</si>
  <si>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</si>
  <si>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</si>
  <si>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</si>
  <si>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</si>
  <si>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</si>
  <si>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</si>
  <si>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</si>
  <si>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</si>
  <si>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</si>
  <si>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</si>
  <si>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</si>
  <si>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</si>
  <si>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</si>
  <si>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</si>
  <si>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</si>
  <si>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</si>
  <si>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</si>
  <si>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</si>
  <si>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</si>
  <si>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</si>
  <si>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</si>
  <si>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</si>
  <si>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</si>
  <si>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</si>
  <si>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</si>
  <si>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</si>
  <si>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</si>
  <si>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</si>
  <si>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</si>
  <si>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</si>
  <si>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</si>
  <si>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</si>
  <si>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</si>
  <si>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</si>
  <si>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</si>
  <si>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</si>
  <si>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</si>
  <si>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</si>
  <si>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</si>
  <si>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</si>
  <si>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</si>
  <si>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</si>
  <si>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</si>
  <si>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</si>
  <si>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</si>
  <si>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</si>
  <si>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</si>
  <si>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</si>
  <si>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</si>
  <si>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</si>
  <si>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</si>
  <si>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</si>
  <si>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</si>
  <si>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</si>
  <si>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</si>
  <si>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</si>
  <si>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</si>
  <si>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</si>
  <si>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</si>
  <si>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</si>
  <si>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</si>
  <si>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</si>
  <si>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</si>
  <si>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</si>
  <si>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</si>
  <si>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</si>
  <si>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</si>
  <si>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</si>
  <si>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</si>
  <si>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</si>
  <si>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</si>
  <si>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</si>
  <si>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</si>
  <si>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</si>
  <si>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</si>
  <si>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</si>
  <si>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</si>
  <si>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</si>
  <si>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</si>
  <si>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</si>
  <si>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</si>
  <si>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</si>
  <si>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</si>
  <si>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</si>
  <si>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</si>
  <si>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</si>
  <si>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</si>
  <si>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</si>
  <si>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</si>
  <si>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</si>
  <si>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</si>
  <si>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</si>
  <si>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</si>
  <si>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</si>
  <si>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</si>
  <si>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</si>
  <si>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</si>
  <si>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</si>
  <si>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</si>
  <si>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</si>
  <si>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</si>
  <si>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</si>
  <si>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</si>
  <si>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</si>
  <si>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</si>
  <si>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</si>
  <si>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</si>
  <si>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</si>
  <si>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</si>
  <si>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</si>
  <si>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</si>
  <si>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</si>
  <si>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</si>
  <si>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</si>
  <si>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</si>
  <si>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</si>
  <si>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</si>
  <si>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</si>
  <si>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</si>
  <si>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</si>
  <si>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</si>
  <si>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</si>
  <si>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</si>
  <si>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</si>
  <si>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</si>
  <si>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</si>
  <si>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</si>
  <si>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</si>
  <si>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</si>
  <si>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</si>
  <si>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</si>
  <si>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</si>
  <si>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</si>
  <si>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</si>
  <si>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</si>
  <si>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</si>
  <si>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</si>
  <si>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</si>
  <si>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</si>
  <si>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</si>
  <si>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</si>
  <si>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</si>
  <si>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</si>
  <si>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</si>
  <si>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</si>
  <si>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</si>
  <si>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</si>
  <si>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</si>
  <si>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</si>
  <si>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</si>
  <si>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</si>
  <si>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</si>
  <si>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</si>
  <si>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</si>
  <si>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</si>
  <si>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</si>
  <si>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</si>
  <si>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</si>
  <si>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</si>
  <si>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</si>
  <si>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</si>
  <si>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</si>
  <si>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</si>
  <si>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</si>
  <si>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</si>
  <si>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</si>
  <si>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</si>
  <si>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</si>
  <si>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</si>
  <si>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</si>
  <si>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</si>
  <si>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</si>
  <si>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</si>
  <si>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</si>
  <si>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</si>
  <si>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</si>
  <si>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</si>
  <si>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</si>
  <si>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</si>
  <si>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</si>
  <si>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</si>
  <si>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</si>
  <si>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</si>
  <si>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</si>
  <si>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</si>
  <si>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</si>
  <si>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</si>
  <si>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</si>
  <si>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</si>
  <si>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</si>
  <si>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</si>
  <si>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</si>
  <si>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</si>
  <si>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</si>
  <si>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</si>
  <si>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</si>
  <si>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</si>
  <si>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</si>
  <si>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</si>
  <si>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</si>
  <si>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</si>
  <si>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</si>
  <si>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</si>
  <si>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</si>
  <si>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</si>
  <si>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</si>
  <si>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</si>
  <si>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</si>
  <si>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</si>
  <si>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</si>
  <si>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</si>
  <si>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</si>
  <si>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</si>
  <si>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</si>
  <si>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</si>
  <si>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</si>
  <si>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</si>
  <si>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</si>
  <si>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</si>
  <si>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</si>
  <si>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</si>
  <si>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</si>
  <si>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</si>
  <si>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</si>
  <si>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</si>
  <si>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</si>
  <si>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</si>
  <si>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</si>
  <si>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</si>
  <si>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</si>
  <si>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</si>
  <si>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</si>
  <si>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</si>
  <si>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</si>
  <si>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</si>
  <si>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</si>
  <si>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</si>
  <si>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</si>
  <si>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</si>
  <si>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</si>
  <si>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</si>
  <si>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</si>
  <si>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</si>
  <si>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</si>
  <si>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</si>
  <si>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</si>
  <si>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</si>
  <si>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</si>
  <si>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</si>
  <si>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</si>
  <si>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</si>
  <si>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</si>
  <si>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</si>
  <si>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</si>
  <si>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</si>
  <si>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</si>
  <si>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</si>
  <si>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</si>
  <si>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</si>
  <si>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</si>
  <si>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</si>
  <si>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</si>
  <si>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</si>
  <si>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</si>
  <si>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</si>
  <si>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</si>
  <si>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</si>
  <si>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</si>
  <si>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</si>
  <si>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</si>
  <si>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</si>
  <si>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</si>
  <si>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</si>
  <si>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</si>
  <si>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</si>
  <si>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</si>
  <si>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</si>
  <si>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</si>
  <si>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</si>
  <si>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</si>
  <si>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</si>
  <si>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</si>
  <si>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</si>
  <si>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</si>
  <si>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</si>
  <si>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</si>
  <si>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</si>
  <si>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</si>
  <si>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</si>
  <si>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</si>
  <si>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</si>
  <si>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</si>
  <si>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</si>
  <si>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</si>
  <si>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</si>
  <si>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</si>
  <si>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</si>
  <si>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</si>
  <si>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</si>
  <si>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</si>
  <si>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</si>
  <si>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</si>
  <si>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</si>
  <si>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</si>
  <si>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</si>
  <si>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</si>
  <si>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</si>
  <si>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</si>
  <si>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</si>
  <si>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</si>
  <si>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</si>
  <si>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</si>
  <si>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</si>
  <si>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</si>
  <si>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</si>
  <si>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</si>
  <si>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</si>
  <si>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</si>
  <si>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</si>
  <si>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</si>
  <si>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</si>
  <si>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</si>
  <si>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</si>
  <si>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</si>
  <si>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</si>
  <si>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</si>
  <si>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</si>
  <si>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</si>
  <si>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</si>
  <si>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</si>
  <si>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</si>
  <si>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</si>
  <si>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</si>
  <si>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</si>
  <si>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</si>
  <si>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</si>
  <si>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</si>
  <si>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</si>
  <si>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</si>
  <si>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</si>
  <si>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</si>
  <si>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</si>
  <si>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</si>
  <si>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</si>
  <si>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</si>
  <si>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</si>
  <si>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</si>
  <si>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</si>
  <si>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</si>
  <si>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</si>
  <si>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</si>
  <si>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</si>
  <si>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</si>
  <si>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</si>
  <si>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</si>
  <si>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</si>
  <si>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</si>
  <si>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</si>
  <si>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</si>
  <si>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</si>
  <si>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</si>
  <si>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</si>
  <si>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</si>
  <si>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</si>
  <si>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</si>
  <si>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</si>
  <si>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</si>
  <si>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</si>
  <si>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</si>
  <si>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</si>
  <si>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</si>
  <si>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</si>
  <si>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</si>
  <si>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</si>
  <si>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</si>
  <si>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</si>
  <si>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</si>
  <si>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</si>
  <si>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</si>
  <si>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</si>
  <si>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</si>
  <si>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</si>
  <si>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</si>
  <si>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</si>
  <si>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</si>
  <si>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</si>
  <si>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</si>
  <si>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</si>
  <si>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</si>
  <si>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</si>
  <si>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</si>
  <si>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</si>
  <si>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</si>
  <si>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</si>
  <si>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</si>
  <si>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</si>
  <si>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</si>
  <si>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</si>
  <si>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</si>
  <si>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</si>
  <si>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</si>
  <si>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</si>
  <si>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</si>
  <si>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</si>
  <si>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</si>
  <si>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</si>
  <si>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</si>
  <si>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</si>
  <si>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</si>
  <si>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</si>
  <si>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</si>
  <si>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</si>
  <si>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</si>
  <si>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</si>
  <si>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</si>
  <si>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</si>
  <si>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</si>
  <si>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</si>
  <si>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</si>
  <si>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</si>
  <si>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</si>
  <si>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</si>
  <si>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</si>
  <si>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</si>
  <si>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</si>
  <si>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</si>
  <si>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</si>
  <si>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</si>
  <si>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</si>
  <si>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</si>
  <si>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</si>
  <si>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</si>
  <si>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</si>
  <si>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</si>
  <si>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</si>
  <si>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</si>
  <si>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</si>
  <si>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</si>
  <si>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</si>
  <si>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</si>
  <si>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</si>
  <si>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</si>
  <si>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</si>
  <si>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</si>
  <si>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</si>
  <si>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</si>
  <si>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</si>
  <si>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</si>
  <si>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</si>
  <si>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</si>
  <si>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</si>
  <si>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</si>
  <si>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</si>
  <si>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</si>
  <si>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</si>
  <si>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</si>
  <si>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</si>
  <si>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</si>
  <si>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</si>
  <si>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</si>
  <si>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</si>
  <si>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</si>
  <si>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</si>
  <si>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</si>
  <si>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</si>
  <si>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</si>
  <si>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</si>
  <si>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</si>
  <si>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</si>
  <si>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</si>
  <si>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</si>
  <si>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</si>
  <si>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</si>
  <si>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</si>
  <si>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</si>
  <si>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</si>
  <si>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</si>
  <si>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</si>
  <si>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</si>
  <si>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</si>
  <si>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</si>
  <si>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</si>
  <si>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</si>
  <si>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</si>
  <si>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</si>
  <si>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</si>
  <si>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</si>
  <si>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</si>
  <si>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</si>
  <si>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</si>
  <si>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</si>
  <si>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</si>
  <si>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</si>
  <si>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</si>
  <si>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</si>
  <si>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</si>
  <si>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</si>
  <si>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</si>
  <si>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</si>
  <si>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</si>
  <si>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</si>
  <si>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</si>
  <si>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</si>
  <si>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</si>
  <si>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</si>
  <si>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</si>
  <si>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</si>
  <si>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</si>
  <si>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</si>
  <si>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</si>
  <si>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</si>
  <si>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</si>
  <si>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</si>
  <si>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</si>
  <si>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</si>
  <si>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</si>
  <si>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</si>
  <si>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</si>
  <si>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</si>
  <si>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</si>
  <si>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</si>
  <si>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</si>
  <si>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</si>
  <si>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</si>
  <si>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</si>
  <si>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</si>
  <si>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</si>
  <si>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</si>
  <si>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</si>
  <si>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</si>
  <si>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</si>
  <si>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</si>
  <si>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</si>
  <si>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</si>
  <si>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</si>
  <si>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</si>
  <si>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</si>
  <si>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</si>
  <si>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</si>
  <si>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</si>
  <si>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</si>
  <si>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</si>
  <si>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</si>
  <si>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</si>
  <si>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</si>
  <si>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</si>
  <si>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</si>
  <si>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</si>
  <si>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</si>
  <si>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</si>
  <si>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</si>
  <si>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</si>
  <si>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</si>
  <si>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</si>
  <si>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</si>
  <si>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</si>
  <si>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</si>
  <si>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</si>
  <si>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</si>
  <si>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</si>
  <si>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</si>
  <si>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</si>
  <si>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</si>
  <si>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</si>
  <si>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</si>
  <si>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</si>
  <si>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</si>
  <si>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</si>
  <si>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</si>
  <si>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</si>
  <si>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</si>
  <si>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</si>
  <si>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</si>
  <si>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</si>
  <si>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</si>
  <si>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</si>
  <si>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</si>
  <si>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</si>
  <si>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</si>
  <si>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</si>
  <si>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</si>
  <si>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</si>
  <si>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</si>
  <si>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</si>
  <si>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</si>
  <si>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</si>
  <si>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</si>
  <si>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</si>
  <si>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</si>
  <si>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</si>
  <si>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</si>
  <si>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</si>
  <si>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</si>
  <si>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</si>
  <si>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</si>
  <si>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</si>
  <si>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</si>
  <si>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</si>
  <si>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</si>
  <si>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</si>
  <si>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</si>
  <si>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</si>
  <si>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</si>
  <si>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</si>
  <si>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</si>
  <si>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</si>
  <si>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</si>
  <si>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</si>
  <si>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</si>
  <si>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</si>
  <si>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</si>
  <si>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</si>
  <si>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</si>
  <si>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</si>
  <si>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</si>
  <si>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</si>
  <si>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</si>
  <si>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</si>
  <si>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</si>
  <si>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</si>
  <si>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</si>
  <si>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</si>
  <si>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</si>
  <si>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</si>
  <si>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</si>
  <si>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</si>
  <si>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</si>
  <si>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</si>
  <si>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</si>
  <si>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</si>
  <si>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</si>
  <si>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</si>
  <si>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</si>
  <si>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</si>
  <si>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</si>
  <si>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</si>
  <si>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</si>
  <si>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</si>
  <si>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</si>
  <si>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</si>
  <si>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</si>
  <si>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</si>
  <si>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</si>
  <si>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</si>
  <si>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</si>
  <si>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</si>
  <si>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</si>
  <si>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</si>
  <si>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</si>
  <si>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</si>
  <si>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</si>
  <si>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</si>
  <si>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</si>
  <si>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</si>
  <si>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</si>
  <si>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</si>
  <si>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</si>
  <si>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</si>
  <si>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</si>
  <si>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</si>
  <si>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</si>
  <si>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</si>
  <si>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</si>
  <si>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</si>
  <si>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</si>
  <si>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</si>
  <si>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</si>
  <si>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</si>
  <si>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</si>
  <si>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</si>
  <si>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</si>
  <si>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</si>
  <si>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</si>
  <si>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</si>
  <si>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</si>
  <si>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</si>
  <si>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</si>
  <si>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</si>
  <si>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</si>
  <si>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</si>
  <si>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</si>
  <si>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</si>
  <si>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</si>
  <si>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</si>
  <si>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</si>
  <si>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</si>
  <si>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</si>
  <si>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</si>
  <si>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</si>
  <si>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</si>
  <si>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</si>
  <si>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</si>
  <si>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</si>
  <si>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</si>
  <si>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</si>
  <si>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</si>
  <si>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</si>
  <si>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</si>
  <si>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</si>
  <si>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</si>
  <si>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</si>
  <si>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</si>
  <si>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</si>
  <si>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</si>
  <si>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</si>
  <si>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</si>
  <si>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</si>
  <si>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</si>
  <si>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</si>
  <si>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</si>
  <si>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</si>
  <si>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</si>
  <si>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</si>
  <si>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</si>
  <si>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</si>
  <si>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</si>
  <si>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</si>
  <si>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</si>
  <si>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</si>
  <si>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</si>
  <si>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</si>
  <si>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</si>
  <si>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</si>
  <si>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</si>
  <si>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</si>
  <si>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</si>
  <si>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</si>
  <si>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</si>
  <si>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</si>
  <si>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</si>
  <si>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</si>
  <si>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</si>
  <si>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</si>
  <si>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</si>
  <si>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</si>
  <si>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</si>
  <si>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</si>
  <si>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</si>
  <si>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</si>
  <si>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</si>
  <si>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</si>
  <si>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</si>
  <si>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</si>
  <si>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</si>
  <si>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</si>
  <si>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</si>
  <si>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</si>
  <si>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</si>
  <si>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</si>
  <si>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</si>
  <si>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</si>
  <si>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</si>
  <si>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</si>
  <si>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</si>
  <si>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</si>
  <si>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</si>
  <si>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</si>
  <si>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</si>
  <si>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</si>
  <si>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</si>
  <si>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</si>
  <si>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</si>
  <si>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</si>
  <si>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</si>
  <si>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</si>
  <si>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</si>
  <si>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</si>
  <si>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</si>
  <si>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</si>
  <si>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</si>
  <si>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</si>
  <si>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</si>
  <si>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</si>
  <si>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</si>
  <si>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</si>
  <si>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</si>
  <si>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</si>
  <si>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</si>
  <si>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</si>
  <si>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</si>
  <si>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</si>
  <si>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</si>
  <si>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</si>
  <si>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</si>
  <si>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</si>
  <si>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</si>
  <si>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</si>
  <si>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</si>
  <si>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</si>
  <si>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</si>
  <si>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</si>
  <si>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</si>
  <si>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</si>
  <si>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</si>
  <si>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</si>
  <si>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</si>
  <si>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</si>
  <si>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</si>
  <si>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</si>
  <si>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</si>
  <si>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</si>
  <si>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</si>
  <si>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</si>
  <si>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</si>
  <si>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</si>
  <si>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</si>
  <si>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</si>
  <si>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</si>
  <si>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</si>
  <si>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</si>
  <si>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</si>
  <si>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</si>
  <si>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</si>
  <si>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</si>
  <si>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</si>
  <si>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</si>
  <si>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</si>
  <si>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</si>
  <si>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</si>
  <si>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</si>
  <si>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</si>
  <si>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</si>
  <si>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</si>
  <si>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</si>
  <si>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</si>
  <si>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</si>
  <si>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</si>
  <si>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</si>
  <si>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</si>
  <si>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</si>
  <si>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</si>
  <si>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</si>
  <si>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</si>
  <si>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</si>
  <si>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</si>
  <si>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</si>
  <si>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</si>
  <si>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</si>
  <si>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</si>
  <si>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</si>
  <si>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</si>
  <si>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</si>
  <si>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</si>
  <si>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</si>
  <si>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</si>
  <si>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</si>
  <si>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</si>
  <si>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</si>
  <si>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</si>
  <si>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</si>
  <si>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</si>
  <si>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</si>
  <si>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</si>
  <si>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</si>
  <si>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</si>
  <si>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</si>
  <si>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</si>
  <si>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</si>
  <si>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</si>
  <si>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</si>
  <si>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</si>
  <si>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</si>
  <si>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</si>
  <si>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</si>
  <si>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</si>
  <si>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</si>
  <si>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</si>
  <si>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</si>
  <si>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</si>
  <si>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</si>
  <si>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</si>
  <si>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</si>
  <si>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</si>
  <si>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</si>
  <si>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</si>
  <si>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</si>
  <si>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</si>
  <si>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</si>
  <si>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</si>
  <si>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</si>
  <si>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</si>
  <si>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</si>
  <si>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</si>
  <si>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</si>
  <si>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</si>
  <si>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</si>
  <si>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</si>
  <si>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</si>
  <si>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</si>
  <si>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</si>
  <si>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</si>
  <si>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</si>
  <si>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</si>
  <si>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</si>
  <si>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</si>
  <si>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</si>
  <si>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</si>
  <si>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</si>
  <si>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</si>
  <si>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</si>
  <si>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</si>
  <si>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</si>
  <si>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</si>
  <si>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</si>
  <si>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</si>
  <si>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</si>
  <si>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</si>
  <si>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</si>
  <si>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</si>
  <si>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</si>
  <si>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</si>
  <si>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</si>
  <si>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</si>
  <si>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</si>
  <si>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</si>
  <si>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</si>
  <si>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</si>
  <si>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</si>
  <si>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</si>
  <si>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</si>
  <si>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</si>
  <si>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</si>
  <si>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</si>
  <si>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</si>
  <si>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</si>
  <si>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</si>
  <si>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</si>
  <si>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</si>
  <si>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</si>
  <si>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</si>
  <si>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</si>
  <si>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</si>
  <si>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</si>
  <si>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</si>
  <si>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</si>
  <si>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</si>
  <si>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</si>
  <si>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</si>
  <si>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</si>
  <si>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</si>
  <si>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</si>
  <si>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</si>
  <si>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</si>
  <si>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</si>
  <si>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</si>
  <si>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</si>
  <si>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</si>
  <si>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</si>
  <si>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</si>
  <si>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</si>
  <si>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</si>
  <si>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</si>
  <si>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</si>
  <si>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</si>
  <si>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</si>
  <si>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</si>
  <si>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</si>
  <si>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</si>
  <si>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</si>
  <si>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</si>
  <si>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</si>
  <si>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</si>
  <si>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</si>
  <si>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</si>
  <si>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</si>
  <si>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</si>
  <si>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</si>
  <si>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</si>
  <si>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</si>
  <si>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</si>
  <si>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</si>
  <si>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</si>
  <si>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</si>
  <si>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</si>
  <si>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</si>
  <si>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</si>
  <si>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</si>
  <si>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</si>
  <si>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</si>
  <si>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</si>
  <si>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</si>
  <si>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</si>
  <si>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</si>
  <si>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</si>
  <si>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</si>
  <si>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</si>
  <si>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</si>
  <si>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</si>
  <si>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</si>
  <si>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</si>
  <si>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</si>
  <si>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</si>
  <si>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</si>
  <si>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</si>
  <si>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</si>
  <si>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</si>
  <si>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</si>
  <si>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</si>
  <si>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</si>
  <si>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</si>
  <si>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</si>
  <si>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</si>
  <si>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</si>
  <si>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</si>
  <si>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</si>
  <si>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</si>
  <si>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</si>
  <si>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</si>
  <si>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</si>
  <si>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</si>
  <si>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</si>
  <si>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</si>
  <si>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</si>
  <si>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</si>
  <si>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</si>
  <si>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</si>
  <si>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</si>
  <si>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</si>
  <si>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</si>
  <si>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</si>
  <si>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</si>
  <si>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</si>
  <si>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</si>
  <si>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</si>
  <si>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</si>
  <si>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</si>
  <si>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</si>
  <si>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</si>
  <si>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</si>
  <si>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</si>
  <si>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</si>
  <si>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</si>
  <si>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</si>
  <si>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</si>
  <si>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</si>
  <si>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</si>
  <si>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</si>
  <si>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</si>
  <si>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</si>
  <si>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</si>
  <si>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</si>
  <si>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</si>
  <si>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</si>
  <si>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</si>
  <si>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</si>
  <si>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</si>
  <si>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</si>
  <si>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</si>
  <si>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</si>
  <si>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</si>
  <si>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</si>
  <si>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</si>
  <si>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</si>
  <si>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</si>
  <si>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</si>
  <si>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</si>
  <si>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</si>
  <si>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</si>
  <si>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</si>
  <si>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</si>
  <si>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</si>
  <si>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</si>
  <si>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</si>
  <si>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</si>
  <si>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</si>
  <si>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</si>
  <si>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</si>
  <si>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</si>
  <si>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</si>
  <si>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</si>
  <si>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</si>
  <si>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</si>
  <si>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</si>
  <si>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</si>
  <si>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</si>
  <si>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</si>
  <si>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</si>
  <si>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</si>
  <si>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</si>
  <si>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</si>
  <si>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</si>
  <si>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</si>
  <si>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</si>
  <si>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</si>
  <si>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</si>
  <si>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</si>
  <si>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</si>
  <si>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</si>
  <si>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</si>
  <si>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</si>
  <si>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</si>
  <si>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</si>
  <si>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</si>
  <si>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</si>
  <si>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</si>
  <si>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</si>
  <si>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</si>
  <si>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</si>
  <si>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</si>
  <si>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</si>
  <si>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</si>
  <si>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</si>
  <si>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</si>
  <si>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</si>
  <si>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</si>
  <si>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</si>
  <si>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</si>
  <si>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</si>
  <si>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</si>
  <si>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</si>
  <si>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</si>
  <si>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</si>
  <si>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</si>
  <si>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</si>
  <si>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</si>
  <si>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</si>
  <si>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</si>
  <si>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</si>
  <si>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</si>
  <si>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</si>
  <si>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</si>
  <si>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</si>
  <si>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</si>
  <si>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</si>
  <si>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</si>
  <si>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</si>
  <si>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</si>
  <si>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</si>
  <si>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</si>
  <si>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</si>
  <si>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</si>
  <si>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</si>
  <si>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</si>
  <si>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</si>
  <si>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</si>
  <si>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</si>
  <si>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</si>
  <si>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</si>
  <si>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</si>
  <si>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</si>
  <si>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</si>
  <si>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</si>
  <si>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</si>
  <si>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</si>
  <si>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</si>
  <si>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</si>
  <si>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</si>
  <si>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</si>
  <si>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</si>
  <si>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</si>
  <si>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</si>
  <si>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</si>
  <si>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</si>
  <si>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</si>
  <si>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</si>
  <si>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</si>
  <si>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</si>
  <si>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</si>
  <si>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</si>
  <si>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</si>
  <si>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</si>
  <si>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</si>
  <si>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</si>
  <si>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</si>
  <si>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</si>
  <si>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</si>
  <si>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</si>
  <si>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</si>
  <si>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</si>
  <si>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</si>
  <si>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</si>
  <si>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</si>
  <si>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</si>
  <si>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</si>
  <si>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</si>
  <si>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</si>
  <si>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</si>
  <si>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</si>
  <si>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</si>
  <si>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</si>
  <si>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</si>
  <si>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</si>
  <si>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</si>
  <si>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</si>
  <si>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</si>
  <si>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</si>
  <si>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</si>
  <si>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</si>
  <si>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</si>
  <si>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</si>
  <si>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</si>
  <si>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</si>
  <si>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</si>
  <si>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</si>
  <si>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</si>
  <si>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</si>
  <si>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</si>
  <si>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</si>
  <si>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</si>
  <si>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</si>
  <si>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</si>
  <si>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</si>
  <si>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</si>
  <si>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</si>
  <si>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</si>
  <si>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</si>
  <si>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</si>
  <si>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</si>
  <si>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</si>
  <si>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</si>
  <si>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</si>
  <si>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</si>
  <si>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</si>
  <si>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</si>
  <si>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</si>
  <si>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</si>
  <si>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</si>
  <si>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</si>
  <si>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</si>
  <si>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</si>
  <si>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</si>
  <si>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</si>
  <si>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</si>
  <si>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</si>
  <si>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</si>
  <si>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</si>
  <si>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</si>
  <si>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</si>
  <si>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</si>
  <si>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</si>
  <si>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</si>
  <si>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</si>
  <si>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</si>
  <si>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</si>
  <si>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</si>
  <si>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</si>
  <si>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</si>
  <si>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</si>
  <si>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</si>
  <si>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</si>
  <si>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</si>
  <si>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</si>
  <si>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</si>
  <si>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</si>
  <si>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</si>
  <si>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</si>
  <si>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</si>
  <si>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</si>
  <si>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</si>
  <si>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</si>
  <si>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</si>
  <si>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</si>
  <si>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</si>
  <si>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</si>
  <si>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</si>
  <si>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</si>
  <si>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</si>
  <si>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</si>
  <si>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</si>
  <si>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</si>
  <si>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</si>
  <si>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</si>
  <si>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</si>
  <si>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</si>
  <si>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</si>
  <si>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</si>
  <si>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</si>
  <si>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</si>
  <si>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</si>
  <si>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</si>
  <si>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</si>
  <si>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</si>
  <si>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</si>
  <si>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</si>
  <si>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</si>
  <si>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</si>
  <si>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</si>
  <si>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</si>
  <si>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</si>
  <si>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</si>
  <si>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</si>
  <si>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</si>
  <si>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</si>
  <si>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</si>
  <si>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</si>
  <si>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</si>
  <si>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</si>
  <si>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</si>
  <si>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</si>
  <si>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</si>
  <si>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</si>
  <si>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</si>
  <si>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</si>
  <si>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</si>
  <si>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</si>
  <si>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</si>
  <si>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</si>
  <si>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</si>
  <si>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</si>
  <si>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</si>
  <si>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</si>
  <si>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</si>
  <si>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</si>
  <si>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</si>
  <si>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</si>
  <si>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</si>
  <si>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</si>
  <si>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</si>
  <si>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</si>
  <si>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</si>
  <si>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</si>
  <si>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</si>
  <si>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</si>
  <si>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</si>
  <si>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</si>
  <si>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</si>
  <si>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</si>
  <si>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</si>
  <si>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</si>
  <si>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</si>
  <si>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</si>
  <si>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</si>
  <si>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</si>
  <si>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</si>
  <si>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</si>
  <si>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</si>
  <si>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</si>
  <si>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</si>
  <si>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</si>
  <si>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</si>
  <si>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</si>
  <si>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</si>
  <si>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</si>
  <si>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</si>
  <si>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</si>
  <si>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</si>
  <si>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</si>
  <si>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</si>
  <si>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</si>
  <si>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</si>
  <si>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</si>
  <si>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</si>
  <si>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</si>
  <si>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</si>
  <si>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</si>
  <si>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</si>
  <si>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</si>
  <si>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</si>
  <si>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</si>
  <si>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</si>
  <si>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</si>
  <si>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</si>
  <si>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</si>
  <si>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</si>
  <si>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</si>
  <si>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</si>
  <si>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</si>
  <si>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</si>
  <si>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</si>
  <si>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</si>
  <si>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</si>
  <si>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</si>
  <si>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</si>
  <si>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</si>
  <si>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</si>
  <si>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</si>
  <si>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</si>
  <si>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</si>
  <si>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</si>
  <si>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</si>
  <si>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</si>
  <si>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</si>
  <si>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</si>
  <si>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</si>
  <si>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</si>
  <si>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</si>
  <si>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</si>
  <si>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</si>
  <si>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</si>
  <si>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</si>
  <si>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</si>
  <si>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</si>
  <si>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</si>
  <si>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</si>
  <si>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</si>
  <si>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</si>
  <si>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</si>
  <si>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</si>
  <si>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</si>
  <si>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</si>
  <si>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</si>
  <si>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</si>
  <si>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</si>
  <si>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</si>
  <si>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</si>
  <si>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</si>
  <si>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</si>
  <si>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</si>
  <si>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</si>
  <si>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</si>
  <si>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</si>
  <si>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</si>
  <si>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</si>
  <si>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</si>
  <si>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</si>
  <si>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</si>
  <si>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</si>
  <si>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</si>
  <si>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</si>
  <si>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</si>
  <si>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</si>
  <si>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</si>
  <si>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</si>
  <si>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</si>
  <si>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</si>
  <si>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</si>
  <si>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</si>
  <si>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</si>
  <si>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</si>
  <si>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</si>
  <si>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</si>
  <si>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</si>
  <si>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</si>
  <si>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</si>
  <si>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</si>
  <si>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</si>
  <si>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</si>
  <si>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</si>
  <si>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</si>
  <si>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</si>
  <si>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</si>
  <si>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</si>
  <si>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</si>
  <si>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</si>
  <si>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</si>
  <si>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</si>
  <si>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</si>
  <si>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</si>
  <si>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</si>
  <si>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</si>
  <si>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</si>
  <si>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</si>
  <si>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</si>
  <si>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</si>
  <si>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</si>
  <si>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</si>
  <si>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</si>
  <si>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</si>
  <si>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</si>
  <si>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</si>
  <si>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</si>
  <si>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</si>
  <si>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</si>
  <si>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</si>
  <si>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</si>
  <si>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</si>
  <si>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</si>
  <si>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</si>
  <si>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</si>
  <si>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</si>
  <si>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</si>
  <si>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</si>
  <si>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</si>
  <si>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</si>
  <si>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</si>
  <si>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</si>
  <si>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</si>
  <si>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</si>
  <si>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</si>
  <si>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</si>
  <si>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</si>
  <si>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</si>
  <si>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</si>
  <si>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</si>
  <si>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</si>
  <si>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</si>
  <si>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</si>
  <si>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</si>
  <si>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</si>
  <si>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</si>
  <si>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</si>
  <si>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</si>
  <si>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</si>
  <si>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</si>
  <si>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</si>
  <si>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</si>
  <si>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</si>
  <si>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</si>
  <si>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</si>
  <si>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</si>
  <si>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</si>
  <si>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</si>
  <si>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</si>
  <si>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</si>
  <si>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</si>
  <si>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</si>
  <si>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</si>
  <si>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</si>
  <si>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</si>
  <si>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</si>
  <si>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</si>
  <si>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</si>
  <si>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</si>
  <si>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</si>
  <si>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</si>
  <si>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</si>
  <si>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</si>
  <si>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</si>
  <si>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</si>
  <si>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</si>
  <si>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</si>
  <si>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</si>
  <si>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</si>
  <si>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</si>
  <si>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</si>
  <si>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</si>
  <si>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</si>
  <si>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</si>
  <si>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</si>
  <si>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</si>
  <si>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</si>
  <si>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</si>
  <si>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</si>
  <si>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</si>
  <si>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</si>
  <si>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</si>
  <si>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</si>
  <si>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</si>
  <si>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</si>
  <si>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</si>
  <si>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</si>
  <si>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</si>
  <si>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</si>
  <si>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</si>
  <si>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</si>
  <si>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</si>
  <si>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</si>
  <si>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</si>
  <si>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</si>
  <si>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</si>
  <si>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</si>
  <si>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</si>
  <si>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</si>
  <si>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</si>
  <si>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</si>
  <si>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</si>
  <si>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</si>
  <si>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</si>
  <si>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</si>
  <si>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</si>
  <si>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</si>
  <si>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</si>
  <si>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</si>
  <si>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</si>
  <si>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</si>
  <si>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</si>
  <si>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</si>
  <si>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</si>
  <si>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</si>
  <si>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</si>
  <si>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</si>
  <si>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</si>
  <si>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</si>
  <si>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</si>
  <si>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</si>
  <si>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</si>
  <si>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</si>
  <si>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</si>
  <si>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</si>
  <si>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</si>
  <si>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</si>
  <si>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</si>
  <si>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</si>
  <si>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</si>
  <si>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</si>
  <si>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</si>
  <si>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</si>
  <si>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</si>
  <si>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</si>
  <si>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</si>
  <si>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</si>
  <si>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</si>
  <si>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</si>
  <si>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</si>
  <si>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</si>
  <si>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</si>
  <si>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</si>
  <si>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</si>
  <si>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</si>
  <si>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</si>
  <si>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</si>
  <si>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</si>
  <si>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</si>
  <si>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</si>
  <si>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</si>
  <si>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</si>
  <si>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</si>
  <si>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</si>
  <si>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</si>
  <si>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</si>
  <si>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</si>
  <si>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</si>
  <si>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</si>
  <si>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</si>
  <si>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</si>
  <si>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</si>
  <si>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</si>
  <si>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</si>
  <si>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</si>
  <si>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</si>
  <si>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</si>
  <si>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</si>
  <si>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</si>
  <si>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</si>
  <si>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</si>
  <si>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</si>
  <si>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</si>
  <si>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</si>
  <si>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</si>
  <si>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</si>
  <si>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</si>
  <si>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</si>
  <si>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</si>
  <si>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</si>
  <si>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</si>
  <si>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</si>
  <si>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</si>
  <si>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</si>
  <si>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</si>
  <si>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</si>
  <si>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</si>
  <si>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</si>
  <si>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</si>
  <si>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</si>
  <si>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</si>
  <si>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</si>
  <si>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</si>
  <si>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</si>
  <si>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</si>
  <si>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</si>
  <si>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</si>
  <si>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</si>
  <si>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</si>
  <si>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</si>
  <si>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</si>
  <si>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</si>
  <si>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</si>
  <si>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</si>
  <si>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</si>
  <si>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</si>
  <si>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</si>
  <si>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</si>
  <si>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</si>
  <si>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</si>
  <si>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</si>
  <si>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</si>
  <si>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</si>
  <si>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</si>
  <si>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</si>
  <si>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</si>
  <si>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</si>
  <si>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</si>
  <si>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</si>
  <si>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</si>
  <si>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</si>
  <si>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</si>
  <si>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</si>
  <si>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</si>
  <si>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</si>
  <si>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</si>
  <si>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</si>
  <si>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</si>
  <si>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</si>
  <si>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</si>
  <si>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</si>
  <si>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</si>
  <si>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</si>
  <si>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</si>
  <si>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</si>
  <si>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</si>
  <si>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</si>
  <si>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</si>
  <si>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</si>
  <si>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</si>
  <si>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</si>
  <si>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</si>
  <si>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</si>
  <si>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</si>
  <si>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</si>
  <si>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</si>
  <si>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</si>
  <si>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</si>
  <si>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</si>
  <si>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</si>
  <si>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</si>
  <si>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</si>
  <si>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</si>
  <si>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</si>
  <si>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</si>
  <si>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</si>
  <si>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</si>
  <si>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</si>
  <si>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</si>
  <si>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</si>
  <si>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</si>
  <si>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</si>
  <si>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</si>
  <si>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</si>
  <si>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</si>
  <si>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</si>
  <si>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</si>
  <si>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</si>
  <si>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</si>
  <si>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</si>
  <si>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</si>
  <si>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</si>
  <si>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</si>
  <si>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</si>
  <si>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</si>
  <si>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</si>
  <si>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</si>
  <si>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</si>
  <si>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</si>
  <si>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</si>
  <si>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</si>
  <si>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</si>
  <si>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</si>
  <si>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</si>
  <si>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</si>
  <si>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</si>
  <si>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</si>
  <si>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</si>
  <si>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</si>
  <si>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</si>
  <si>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</si>
  <si>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</si>
  <si>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</si>
  <si>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</si>
  <si>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</si>
  <si>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</si>
  <si>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</si>
  <si>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</si>
  <si>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</si>
  <si>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</si>
  <si>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</si>
  <si>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</si>
  <si>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</si>
  <si>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</si>
  <si>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</si>
  <si>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</si>
  <si>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</si>
  <si>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</si>
  <si>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</si>
  <si>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</si>
  <si>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</si>
  <si>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</si>
  <si>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</si>
  <si>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</si>
  <si>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</si>
  <si>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</si>
  <si>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</si>
  <si>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</si>
  <si>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</si>
  <si>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</si>
  <si>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</si>
  <si>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</si>
  <si>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</si>
  <si>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</si>
  <si>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</si>
  <si>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</si>
  <si>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</si>
  <si>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</si>
  <si>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</si>
  <si>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</si>
  <si>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</si>
  <si>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</si>
  <si>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</si>
  <si>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</si>
  <si>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</si>
  <si>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</si>
  <si>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</si>
  <si>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</si>
  <si>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</si>
  <si>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</si>
  <si>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</si>
  <si>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</si>
  <si>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</si>
  <si>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</si>
  <si>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</si>
  <si>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</si>
  <si>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</si>
  <si>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</si>
  <si>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</si>
  <si>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</si>
  <si>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</si>
  <si>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</si>
  <si>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</si>
  <si>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</si>
  <si>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</si>
  <si>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</si>
  <si>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</si>
  <si>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</si>
  <si>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</si>
  <si>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</si>
  <si>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</si>
  <si>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</si>
  <si>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</si>
  <si>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</si>
  <si>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</si>
  <si>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</si>
  <si>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</si>
  <si>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</si>
  <si>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</si>
  <si>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</si>
  <si>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</si>
  <si>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</si>
  <si>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</si>
  <si>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</si>
  <si>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</si>
  <si>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</si>
  <si>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</si>
  <si>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</si>
  <si>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</si>
  <si>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</si>
  <si>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</si>
  <si>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</si>
  <si>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</si>
  <si>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</si>
  <si>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</si>
  <si>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</si>
  <si>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</si>
  <si>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</si>
  <si>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</si>
  <si>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</si>
  <si>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</si>
  <si>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</si>
  <si>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</si>
  <si>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</si>
  <si>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</si>
  <si>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</si>
  <si>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</si>
  <si>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</si>
  <si>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</si>
  <si>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</si>
  <si>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</si>
  <si>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</si>
  <si>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</si>
  <si>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</si>
  <si>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</si>
  <si>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</si>
  <si>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</si>
  <si>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</si>
  <si>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</si>
  <si>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</si>
  <si>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</si>
  <si>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</si>
  <si>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</si>
  <si>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</si>
  <si>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</si>
  <si>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</si>
  <si>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</si>
  <si>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</si>
  <si>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</si>
  <si>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</si>
  <si>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</si>
  <si>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</si>
  <si>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</si>
  <si>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</si>
  <si>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</si>
  <si>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</si>
  <si>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</si>
  <si>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</si>
  <si>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</si>
  <si>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</si>
  <si>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</si>
  <si>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</si>
  <si>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</si>
  <si>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</si>
  <si>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</si>
  <si>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</si>
  <si>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</si>
  <si>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</si>
  <si>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</si>
  <si>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</si>
  <si>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</si>
  <si>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</si>
  <si>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</si>
  <si>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</si>
  <si>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</si>
  <si>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</si>
  <si>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</si>
  <si>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</si>
  <si>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</si>
  <si>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</si>
  <si>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</si>
  <si>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</si>
  <si>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</si>
  <si>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</si>
  <si>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</si>
  <si>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</si>
  <si>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</si>
  <si>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</si>
  <si>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</si>
  <si>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</si>
  <si>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</si>
  <si>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</si>
  <si>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</si>
  <si>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</si>
  <si>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</si>
  <si>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</si>
  <si>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</si>
  <si>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</si>
  <si>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</si>
  <si>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</si>
  <si>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</si>
  <si>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</si>
  <si>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</si>
  <si>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</si>
  <si>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</si>
  <si>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</si>
  <si>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</si>
  <si>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</si>
  <si>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</si>
  <si>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</si>
  <si>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</si>
  <si>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</si>
  <si>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</si>
  <si>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</si>
  <si>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</si>
  <si>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</si>
  <si>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</si>
  <si>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</si>
  <si>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</si>
  <si>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</si>
  <si>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</si>
  <si>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</si>
  <si>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</si>
  <si>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</si>
  <si>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</si>
  <si>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</si>
  <si>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</si>
  <si>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</si>
  <si>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</si>
  <si>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</si>
  <si>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</si>
  <si>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</si>
  <si>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</si>
  <si>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</si>
  <si>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</si>
  <si>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</si>
  <si>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</si>
  <si>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</si>
  <si>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</si>
  <si>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</si>
  <si>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</si>
  <si>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</si>
  <si>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</si>
  <si>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</si>
  <si>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</si>
  <si>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</si>
  <si>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</si>
  <si>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</si>
  <si>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</si>
  <si>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</si>
  <si>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</si>
  <si>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</si>
  <si>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</si>
  <si>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</si>
  <si>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</si>
  <si>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</si>
  <si>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</si>
  <si>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</si>
  <si>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</si>
  <si>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</si>
  <si>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</si>
  <si>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</si>
  <si>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</si>
  <si>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</si>
  <si>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</si>
  <si>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</si>
  <si>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</si>
  <si>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</si>
  <si>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</si>
  <si>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</si>
  <si>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</si>
  <si>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</si>
  <si>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</si>
  <si>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</si>
  <si>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</si>
  <si>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</si>
  <si>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</si>
  <si>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</si>
  <si>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</si>
  <si>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</si>
  <si>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</si>
  <si>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</si>
  <si>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</si>
  <si>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</si>
  <si>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</si>
  <si>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</si>
  <si>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</si>
  <si>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</si>
  <si>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</si>
  <si>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</si>
  <si>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</si>
  <si>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</si>
  <si>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</si>
  <si>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</si>
  <si>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</si>
  <si>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</si>
  <si>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</si>
  <si>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</si>
  <si>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</si>
  <si>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</si>
  <si>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</si>
  <si>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</si>
  <si>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</si>
  <si>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</si>
  <si>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</si>
  <si>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</si>
  <si>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</si>
  <si>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</si>
  <si>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</si>
  <si>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</si>
  <si>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</si>
  <si>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</si>
  <si>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</si>
  <si>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</si>
  <si>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</si>
  <si>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</si>
  <si>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</si>
  <si>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</si>
  <si>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</si>
  <si>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</si>
  <si>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</si>
  <si>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</si>
  <si>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</si>
  <si>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</si>
  <si>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</si>
  <si>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</si>
  <si>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</si>
  <si>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</si>
  <si>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</si>
  <si>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</si>
  <si>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</si>
  <si>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</si>
  <si>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</si>
  <si>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</si>
  <si>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</si>
  <si>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</si>
  <si>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</si>
  <si>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</si>
  <si>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</si>
  <si>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</si>
  <si>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</si>
  <si>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</si>
  <si>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</si>
  <si>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</si>
  <si>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</si>
  <si>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</si>
  <si>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</si>
  <si>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</si>
  <si>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</si>
  <si>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</si>
  <si>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</si>
  <si>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</si>
  <si>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</si>
  <si>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</si>
  <si>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</si>
  <si>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</si>
  <si>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</si>
  <si>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</si>
  <si>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</si>
  <si>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</si>
  <si>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</si>
  <si>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</si>
  <si>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</si>
  <si>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</si>
  <si>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</si>
  <si>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</si>
  <si>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</si>
  <si>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</si>
  <si>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</si>
  <si>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</si>
  <si>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</si>
  <si>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</si>
  <si>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</si>
  <si>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</si>
  <si>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</si>
  <si>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</si>
  <si>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</si>
  <si>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</si>
  <si>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</si>
  <si>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</si>
  <si>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</si>
  <si>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</si>
  <si>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</si>
  <si>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</si>
  <si>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</si>
  <si>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</si>
  <si>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</si>
  <si>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</si>
  <si>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</si>
  <si>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</si>
  <si>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</si>
  <si>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</si>
  <si>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</si>
  <si>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</si>
  <si>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</si>
  <si>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</si>
  <si>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</si>
  <si>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</si>
  <si>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</si>
  <si>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</si>
  <si>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</si>
  <si>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</si>
  <si>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</si>
  <si>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</si>
  <si>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</si>
  <si>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</si>
  <si>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</si>
  <si>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</si>
  <si>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</si>
  <si>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</si>
  <si>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</si>
  <si>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</si>
  <si>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</si>
  <si>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</si>
  <si>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</si>
  <si>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</si>
  <si>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</si>
  <si>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</si>
  <si>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</si>
  <si>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</si>
  <si>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</si>
  <si>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</si>
  <si>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</si>
  <si>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</si>
  <si>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</si>
  <si>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</si>
  <si>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</si>
  <si>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</si>
  <si>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</si>
  <si>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</si>
  <si>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</si>
  <si>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</si>
  <si>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</si>
  <si>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</si>
  <si>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</si>
  <si>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</si>
  <si>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</si>
  <si>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</si>
  <si>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</si>
  <si>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</si>
  <si>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</si>
  <si>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</si>
  <si>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</si>
  <si>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</si>
  <si>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</si>
  <si>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</si>
  <si>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</si>
  <si>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</si>
  <si>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</si>
  <si>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</si>
  <si>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</si>
  <si>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</si>
  <si>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</si>
  <si>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</si>
  <si>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</si>
  <si>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</si>
  <si>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</si>
  <si>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</si>
  <si>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</si>
  <si>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</si>
  <si>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</si>
  <si>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</si>
  <si>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</si>
  <si>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</si>
  <si>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</si>
  <si>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</si>
  <si>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</si>
  <si>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</si>
  <si>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</si>
  <si>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</si>
  <si>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</si>
  <si>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</si>
  <si>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</si>
  <si>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</si>
  <si>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</si>
  <si>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</si>
  <si>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</si>
  <si>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</si>
  <si>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</si>
  <si>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</si>
  <si>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</si>
  <si>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</si>
  <si>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</si>
  <si>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</si>
  <si>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</si>
  <si>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</si>
  <si>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</si>
  <si>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</si>
  <si>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</si>
  <si>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</si>
  <si>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</si>
  <si>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</si>
  <si>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</si>
  <si>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</si>
  <si>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</si>
  <si>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</si>
  <si>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</si>
  <si>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</si>
  <si>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</si>
  <si>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</si>
  <si>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</si>
  <si>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</si>
  <si>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</si>
  <si>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</si>
  <si>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</si>
  <si>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</si>
  <si>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</si>
  <si>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</si>
  <si>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</si>
  <si>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</si>
  <si>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</si>
  <si>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</si>
  <si>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</si>
  <si>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</si>
  <si>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</si>
  <si>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</si>
  <si>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</si>
  <si>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</si>
  <si>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</si>
  <si>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</si>
  <si>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</si>
  <si>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</si>
  <si>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</si>
  <si>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</si>
  <si>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</si>
  <si>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</si>
  <si>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</si>
  <si>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</si>
  <si>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</si>
  <si>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</si>
  <si>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</si>
  <si>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</si>
  <si>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</si>
  <si>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</si>
  <si>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</si>
  <si>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</si>
  <si>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</si>
  <si>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</si>
  <si>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</si>
  <si>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</si>
  <si>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</si>
  <si>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</si>
  <si>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</si>
  <si>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</si>
  <si>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</si>
  <si>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</si>
  <si>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</si>
  <si>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</si>
  <si>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</si>
  <si>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</si>
  <si>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</si>
  <si>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</si>
  <si>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</si>
  <si>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</si>
  <si>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</si>
  <si>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</si>
  <si>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</si>
  <si>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</si>
  <si>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</si>
  <si>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</si>
  <si>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</si>
  <si>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</si>
  <si>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</si>
  <si>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</si>
  <si>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</si>
  <si>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</si>
  <si>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</si>
  <si>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</si>
  <si>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</si>
  <si>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</si>
  <si>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</si>
  <si>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</si>
  <si>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</si>
  <si>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</si>
  <si>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</si>
  <si>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</si>
  <si>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</si>
  <si>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</si>
  <si>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</si>
  <si>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</si>
  <si>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</si>
  <si>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</si>
  <si>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</si>
  <si>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</si>
  <si>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</si>
  <si>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</si>
  <si>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</si>
  <si>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</si>
  <si>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</si>
  <si>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</si>
  <si>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</si>
  <si>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</si>
  <si>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</si>
  <si>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</si>
  <si>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</si>
  <si>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</si>
  <si>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</si>
  <si>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</si>
  <si>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</si>
  <si>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</si>
  <si>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</si>
  <si>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</si>
  <si>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</si>
  <si>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</si>
  <si>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</si>
  <si>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</si>
  <si>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</si>
  <si>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</si>
  <si>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</si>
  <si>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</si>
  <si>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</si>
  <si>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</si>
  <si>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</si>
  <si>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</si>
  <si>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</si>
  <si>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</si>
  <si>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</si>
  <si>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</si>
  <si>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</si>
  <si>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</si>
  <si>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</si>
  <si>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</si>
  <si>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</si>
  <si>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</si>
  <si>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</si>
  <si>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</si>
  <si>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</si>
  <si>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</si>
  <si>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</si>
  <si>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</si>
  <si>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</si>
  <si>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</si>
  <si>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</si>
  <si>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</si>
  <si>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</si>
  <si>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</si>
  <si>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</si>
  <si>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</si>
  <si>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</si>
  <si>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</si>
  <si>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</si>
  <si>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</si>
  <si>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</si>
  <si>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</si>
  <si>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</si>
  <si>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</si>
  <si>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</si>
  <si>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</si>
  <si>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</si>
  <si>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</si>
  <si>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</si>
  <si>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</si>
  <si>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</si>
  <si>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</si>
  <si>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</si>
  <si>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</si>
  <si>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</si>
  <si>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</si>
  <si>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</si>
  <si>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</si>
  <si>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</si>
  <si>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</si>
  <si>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</si>
  <si>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</si>
  <si>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</si>
  <si>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</si>
  <si>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</si>
  <si>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</si>
  <si>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</si>
  <si>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</si>
  <si>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</si>
  <si>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</si>
  <si>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</si>
  <si>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</si>
  <si>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</si>
  <si>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</si>
  <si>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</si>
  <si>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</si>
  <si>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</si>
  <si>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</si>
  <si>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</si>
  <si>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</si>
  <si>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</si>
  <si>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</si>
  <si>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</si>
  <si>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</si>
  <si>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</si>
  <si>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</si>
  <si>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</si>
  <si>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</si>
  <si>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</si>
  <si>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</si>
  <si>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</si>
  <si>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</si>
  <si>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</si>
  <si>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</si>
  <si>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</si>
  <si>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</si>
  <si>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</si>
  <si>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</si>
  <si>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</si>
  <si>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</si>
  <si>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</si>
  <si>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</si>
  <si>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</si>
  <si>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</si>
  <si>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</si>
  <si>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</si>
  <si>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</si>
  <si>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</si>
  <si>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</si>
  <si>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</si>
  <si>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</si>
  <si>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</si>
  <si>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</si>
  <si>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</si>
  <si>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</si>
  <si>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</si>
  <si>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</si>
  <si>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</si>
  <si>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</si>
  <si>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</si>
  <si>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</si>
  <si>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</si>
  <si>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</si>
  <si>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</si>
  <si>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</si>
  <si>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</si>
  <si>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</si>
  <si>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</si>
  <si>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</si>
  <si>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</si>
  <si>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</si>
  <si>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</si>
  <si>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</si>
  <si>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</si>
  <si>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</si>
  <si>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</si>
  <si>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</si>
  <si>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</si>
  <si>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</si>
  <si>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</si>
  <si>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</si>
  <si>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</si>
  <si>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</si>
  <si>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</si>
  <si>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</si>
  <si>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</si>
  <si>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</si>
  <si>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</si>
  <si>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</si>
  <si>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</si>
  <si>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</si>
  <si>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</si>
  <si>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</si>
  <si>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</si>
  <si>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</si>
  <si>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</si>
  <si>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</si>
  <si>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</si>
  <si>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</si>
  <si>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</si>
  <si>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</si>
  <si>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</si>
  <si>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</si>
  <si>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</si>
  <si>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</si>
  <si>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</si>
  <si>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</si>
  <si>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</si>
  <si>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</si>
  <si>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</si>
  <si>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</si>
  <si>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</si>
  <si>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</si>
  <si>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</si>
  <si>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</si>
  <si>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</si>
  <si>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</si>
  <si>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</si>
  <si>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</si>
  <si>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</si>
  <si>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</si>
  <si>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</si>
  <si>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</si>
  <si>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</si>
  <si>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</si>
  <si>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</si>
  <si>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</si>
  <si>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</si>
  <si>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</si>
  <si>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</si>
  <si>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</si>
  <si>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</si>
  <si>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</si>
  <si>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</si>
  <si>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</si>
  <si>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</si>
  <si>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</si>
  <si>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</si>
  <si>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</si>
  <si>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</si>
  <si>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</si>
  <si>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</si>
  <si>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</si>
  <si>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</si>
  <si>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</si>
  <si>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</si>
  <si>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</si>
  <si>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</si>
  <si>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</si>
  <si>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</si>
  <si>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</si>
  <si>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</si>
  <si>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</si>
  <si>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</si>
  <si>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</si>
  <si>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</si>
  <si>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</si>
  <si>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</si>
  <si>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</si>
  <si>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</si>
  <si>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</si>
  <si>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</si>
  <si>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</si>
  <si>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</si>
  <si>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</si>
  <si>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</si>
  <si>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</si>
  <si>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</si>
  <si>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</si>
  <si>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</si>
  <si>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</si>
  <si>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</si>
  <si>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</si>
  <si>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</si>
  <si>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</si>
  <si>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</si>
  <si>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</si>
  <si>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</si>
  <si>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</si>
  <si>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</si>
  <si>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</si>
  <si>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</si>
  <si>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</si>
  <si>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</si>
  <si>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</si>
  <si>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</si>
  <si>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</si>
  <si>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</si>
  <si>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</si>
  <si>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</si>
  <si>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</si>
  <si>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</si>
  <si>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</si>
  <si>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</si>
  <si>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</si>
  <si>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</si>
  <si>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</si>
  <si>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</si>
  <si>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</si>
  <si>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</si>
  <si>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</si>
  <si>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</si>
  <si>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</si>
  <si>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</si>
  <si>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</si>
  <si>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</si>
  <si>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</si>
  <si>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</si>
  <si>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</si>
  <si>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</si>
  <si>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</si>
  <si>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</si>
  <si>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</si>
  <si>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</si>
  <si>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</si>
  <si>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</si>
  <si>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</si>
  <si>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</si>
  <si>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</si>
  <si>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</si>
  <si>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</si>
  <si>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</si>
  <si>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</si>
  <si>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</si>
  <si>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</si>
  <si>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</si>
  <si>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</si>
  <si>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</si>
  <si>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</si>
  <si>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</si>
  <si>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</si>
  <si>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</si>
  <si>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</si>
  <si>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</si>
  <si>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</si>
  <si>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</si>
  <si>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</si>
  <si>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</si>
  <si>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</si>
  <si>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</si>
  <si>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</si>
  <si>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</si>
  <si>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</si>
  <si>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</si>
  <si>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</si>
  <si>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</si>
  <si>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</si>
  <si>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</si>
  <si>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</si>
  <si>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</si>
  <si>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</si>
  <si>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</si>
  <si>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</si>
  <si>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</si>
  <si>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</si>
  <si>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</si>
  <si>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</si>
  <si>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</si>
  <si>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</si>
  <si>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</si>
  <si>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</si>
  <si>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</si>
  <si>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</si>
  <si>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</si>
  <si>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</si>
  <si>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</si>
  <si>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</si>
  <si>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</si>
  <si>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</si>
  <si>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</si>
  <si>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</si>
  <si>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</si>
  <si>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</si>
  <si>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</si>
  <si>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</si>
  <si>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</si>
  <si>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</si>
  <si>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</si>
  <si>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</si>
  <si>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</si>
  <si>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</si>
  <si>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</si>
  <si>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</si>
  <si>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</si>
  <si>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</si>
  <si>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</si>
  <si>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</si>
  <si>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</si>
  <si>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</si>
  <si>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</si>
  <si>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</si>
  <si>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</si>
  <si>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</si>
  <si>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</si>
  <si>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</si>
  <si>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</si>
  <si>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</si>
  <si>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</si>
  <si>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</si>
  <si>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</si>
  <si>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</si>
  <si>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</si>
  <si>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</si>
  <si>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</si>
  <si>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</si>
  <si>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</si>
  <si>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</si>
  <si>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</si>
  <si>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</si>
  <si>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</si>
  <si>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</si>
  <si>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</si>
  <si>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</si>
  <si>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</si>
  <si>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</si>
  <si>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</si>
  <si>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</si>
  <si>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</si>
  <si>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</si>
  <si>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</si>
  <si>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</si>
  <si>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</si>
  <si>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</si>
  <si>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</si>
  <si>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</si>
  <si>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</si>
  <si>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</si>
  <si>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</si>
  <si>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</si>
  <si>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</si>
  <si>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</si>
  <si>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</si>
  <si>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</si>
  <si>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</si>
  <si>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</si>
  <si>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</si>
  <si>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</si>
  <si>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</si>
  <si>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</si>
  <si>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</si>
  <si>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</si>
  <si>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</si>
  <si>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</si>
  <si>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</si>
  <si>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</si>
  <si>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</si>
  <si>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</si>
  <si>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</si>
  <si>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</si>
  <si>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</si>
  <si>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</si>
  <si>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</si>
  <si>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</si>
  <si>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</si>
  <si>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</si>
  <si>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</si>
  <si>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</si>
  <si>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</si>
  <si>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</si>
  <si>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</si>
  <si>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</si>
  <si>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</si>
  <si>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</si>
  <si>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</si>
  <si>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</si>
  <si>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</si>
  <si>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</si>
  <si>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</si>
  <si>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</si>
  <si>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</si>
  <si>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</si>
  <si>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</si>
  <si>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</si>
  <si>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</si>
  <si>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</si>
  <si>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</si>
  <si>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</si>
  <si>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</si>
  <si>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</si>
  <si>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</si>
  <si>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</si>
  <si>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</si>
  <si>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</si>
  <si>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</si>
  <si>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</si>
  <si>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</si>
  <si>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</si>
  <si>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</si>
  <si>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</si>
  <si>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</si>
  <si>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</si>
  <si>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</si>
  <si>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</si>
  <si>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</si>
  <si>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</si>
  <si>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</si>
  <si>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</si>
  <si>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</si>
  <si>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</si>
  <si>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</si>
  <si>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</si>
  <si>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</si>
  <si>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</si>
  <si>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</si>
  <si>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</si>
  <si>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</si>
  <si>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</si>
  <si>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</si>
  <si>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</si>
  <si>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</si>
  <si>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</si>
  <si>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</si>
  <si>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</si>
  <si>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</si>
  <si>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</si>
  <si>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</si>
  <si>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</si>
  <si>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</si>
  <si>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</si>
  <si>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</si>
  <si>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</si>
  <si>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</si>
  <si>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</si>
  <si>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</si>
  <si>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</si>
  <si>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</si>
  <si>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</si>
  <si>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</si>
  <si>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</si>
  <si>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</si>
  <si>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</si>
  <si>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</si>
  <si>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</si>
  <si>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</si>
  <si>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</si>
  <si>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</si>
  <si>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</si>
  <si>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</si>
  <si>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</si>
  <si>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</si>
  <si>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</si>
  <si>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</si>
  <si>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</si>
  <si>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</si>
  <si>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</si>
  <si>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</si>
  <si>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</si>
  <si>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</si>
  <si>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</si>
  <si>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</si>
  <si>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</si>
  <si>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</si>
  <si>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</si>
  <si>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</si>
  <si>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</si>
  <si>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</si>
  <si>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</si>
  <si>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</si>
  <si>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</si>
  <si>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</si>
  <si>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</si>
  <si>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</si>
  <si>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</si>
  <si>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</si>
  <si>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</si>
  <si>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</si>
  <si>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</si>
  <si>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</si>
  <si>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</si>
  <si>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</si>
  <si>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</si>
  <si>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</si>
  <si>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</si>
  <si>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</si>
  <si>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</si>
  <si>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</si>
  <si>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</si>
  <si>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</si>
  <si>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</si>
  <si>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</si>
  <si>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</si>
  <si>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</si>
  <si>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</si>
  <si>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</si>
  <si>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</si>
  <si>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</si>
  <si>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</si>
  <si>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</si>
  <si>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</si>
  <si>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</si>
  <si>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</si>
  <si>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</si>
  <si>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</si>
  <si>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</si>
  <si>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</si>
  <si>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</si>
  <si>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</si>
  <si>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</si>
  <si>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</si>
  <si>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</si>
  <si>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</si>
  <si>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</si>
  <si>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</si>
  <si>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</si>
  <si>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</si>
  <si>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</si>
  <si>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</si>
  <si>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</si>
  <si>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</si>
  <si>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</si>
  <si>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</si>
  <si>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</si>
  <si>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</si>
  <si>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</si>
  <si>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</si>
  <si>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</si>
  <si>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</si>
  <si>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</si>
  <si>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</si>
  <si>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</si>
  <si>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</si>
  <si>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</si>
  <si>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</si>
  <si>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</si>
  <si>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</si>
  <si>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</si>
  <si>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</si>
  <si>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</si>
  <si>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</si>
  <si>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</si>
  <si>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</si>
  <si>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</si>
  <si>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</si>
  <si>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</si>
  <si>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</si>
  <si>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</si>
  <si>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</si>
  <si>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</si>
  <si>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</si>
  <si>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</si>
  <si>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</si>
  <si>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</si>
  <si>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</si>
  <si>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</si>
  <si>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</si>
  <si>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</si>
  <si>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</si>
  <si>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</si>
  <si>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</si>
  <si>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</si>
  <si>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</si>
  <si>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</si>
  <si>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</si>
  <si>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</si>
  <si>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</si>
  <si>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</si>
  <si>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</si>
  <si>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</si>
  <si>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</si>
  <si>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</si>
  <si>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</si>
  <si>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</si>
  <si>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</si>
  <si>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</si>
  <si>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</si>
  <si>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</si>
  <si>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</si>
  <si>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</si>
  <si>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</si>
  <si>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</si>
  <si>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</si>
  <si>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</si>
  <si>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</si>
  <si>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</si>
  <si>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</si>
  <si>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</si>
  <si>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</si>
  <si>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</si>
  <si>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</si>
  <si>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</si>
  <si>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</si>
  <si>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</si>
  <si>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</si>
  <si>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</si>
  <si>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</si>
  <si>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</si>
  <si>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</si>
  <si>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</si>
  <si>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</si>
  <si>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</si>
  <si>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</si>
  <si>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</si>
  <si>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</si>
  <si>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</si>
  <si>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</si>
  <si>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</si>
  <si>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</si>
  <si>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</si>
  <si>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</si>
  <si>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</si>
  <si>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</si>
  <si>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</si>
  <si>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</si>
  <si>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</si>
  <si>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</si>
  <si>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</si>
  <si>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</si>
  <si>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</si>
  <si>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</si>
  <si>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</si>
  <si>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</si>
  <si>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</si>
  <si>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</si>
  <si>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</si>
  <si>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</si>
  <si>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</si>
  <si>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</si>
  <si>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</si>
  <si>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</si>
  <si>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</si>
  <si>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</si>
  <si>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</si>
  <si>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</si>
  <si>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</si>
  <si>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</si>
  <si>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</si>
  <si>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</si>
  <si>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</si>
  <si>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</si>
  <si>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</si>
  <si>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</si>
  <si>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</si>
  <si>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</si>
  <si>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</si>
  <si>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</si>
  <si>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</si>
  <si>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</si>
  <si>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</si>
  <si>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</si>
  <si>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</si>
  <si>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</si>
  <si>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</si>
  <si>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</si>
  <si>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</si>
  <si>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</si>
  <si>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</si>
  <si>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</si>
  <si>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</si>
  <si>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</si>
  <si>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</si>
  <si>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</si>
  <si>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</si>
  <si>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</si>
  <si>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</si>
  <si>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</si>
  <si>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</si>
  <si>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</si>
  <si>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</si>
  <si>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</si>
  <si>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</si>
  <si>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</si>
  <si>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</si>
  <si>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</si>
  <si>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</si>
  <si>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</si>
  <si>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</si>
  <si>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</si>
  <si>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</si>
  <si>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</si>
  <si>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</si>
  <si>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</si>
  <si>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</si>
  <si>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</si>
  <si>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</si>
  <si>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</si>
  <si>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</si>
  <si>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</si>
  <si>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</si>
  <si>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</si>
  <si>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</si>
  <si>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</si>
  <si>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</si>
  <si>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</si>
  <si>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</si>
  <si>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</si>
  <si>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</si>
  <si>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</si>
  <si>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</si>
  <si>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</si>
  <si>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</si>
  <si>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</si>
  <si>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</si>
  <si>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</si>
  <si>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</si>
  <si>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</si>
  <si>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</si>
  <si>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</si>
  <si>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</si>
  <si>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</si>
  <si>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</si>
  <si>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</si>
  <si>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</si>
  <si>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</si>
  <si>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</si>
  <si>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</si>
  <si>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</si>
  <si>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</si>
  <si>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</si>
  <si>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</si>
  <si>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</si>
  <si>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</si>
  <si>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</si>
  <si>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</si>
  <si>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</si>
  <si>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</si>
  <si>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</si>
  <si>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</si>
  <si>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</si>
  <si>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</si>
  <si>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</si>
  <si>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</si>
  <si>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</si>
  <si>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</si>
  <si>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</si>
  <si>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</si>
  <si>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</si>
  <si>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</si>
  <si>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</si>
  <si>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</si>
  <si>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</si>
  <si>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</si>
  <si>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</si>
  <si>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</si>
  <si>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</si>
  <si>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</si>
  <si>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</si>
  <si>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</si>
  <si>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</si>
  <si>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</si>
  <si>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</si>
  <si>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</si>
  <si>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</si>
  <si>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</si>
  <si>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</si>
  <si>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</si>
  <si>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</si>
  <si>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</si>
  <si>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</si>
  <si>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</si>
  <si>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</si>
  <si>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</si>
  <si>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</si>
  <si>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</si>
  <si>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</si>
  <si>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</si>
  <si>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</si>
  <si>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</si>
  <si>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</si>
  <si>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</si>
  <si>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</si>
  <si>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</si>
  <si>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</si>
  <si>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</si>
  <si>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</si>
  <si>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</si>
  <si>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</si>
  <si>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</si>
  <si>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</si>
  <si>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</si>
  <si>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</si>
  <si>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</si>
  <si>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</si>
  <si>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</si>
  <si>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</si>
  <si>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</si>
  <si>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</si>
  <si>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</si>
  <si>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</si>
  <si>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</si>
  <si>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</si>
  <si>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</si>
  <si>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</si>
  <si>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</si>
  <si>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</si>
  <si>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</si>
  <si>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</si>
  <si>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</si>
  <si>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</si>
  <si>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</si>
  <si>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</si>
  <si>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</si>
  <si>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</si>
  <si>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</si>
  <si>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</si>
  <si>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</si>
  <si>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</si>
  <si>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</si>
  <si>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</si>
  <si>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</si>
  <si>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</si>
  <si>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</si>
  <si>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</si>
  <si>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</si>
  <si>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</si>
  <si>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</si>
  <si>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</si>
  <si>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</si>
  <si>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</si>
  <si>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</si>
  <si>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</si>
  <si>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</si>
  <si>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</si>
  <si>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</si>
  <si>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</si>
  <si>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</si>
  <si>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</si>
  <si>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</si>
  <si>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</si>
  <si>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</si>
  <si>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</si>
  <si>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</si>
  <si>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</si>
  <si>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</si>
  <si>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</si>
  <si>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</si>
  <si>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</si>
  <si>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</si>
  <si>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</si>
  <si>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</si>
  <si>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</si>
  <si>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</si>
  <si>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</si>
  <si>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</si>
  <si>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</si>
  <si>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</si>
  <si>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</si>
  <si>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</si>
  <si>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</si>
  <si>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</si>
  <si>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</si>
  <si>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</si>
  <si>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</si>
  <si>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</si>
  <si>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</si>
  <si>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</si>
  <si>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</si>
  <si>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</si>
  <si>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</si>
  <si>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</si>
  <si>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</si>
  <si>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</si>
  <si>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</si>
  <si>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</si>
  <si>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</si>
  <si>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</si>
  <si>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</si>
  <si>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</si>
  <si>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</si>
  <si>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</si>
  <si>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</si>
  <si>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</si>
  <si>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</si>
  <si>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</si>
  <si>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</si>
  <si>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</si>
  <si>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</si>
  <si>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</si>
  <si>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</si>
  <si>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</si>
  <si>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</si>
  <si>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</si>
  <si>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</si>
  <si>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</si>
  <si>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</si>
  <si>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</si>
  <si>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</si>
  <si>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</si>
  <si>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</si>
  <si>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</si>
  <si>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</si>
  <si>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</si>
  <si>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</si>
  <si>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</si>
  <si>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</si>
  <si>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</si>
  <si>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</si>
  <si>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</si>
  <si>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</si>
  <si>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</si>
  <si>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</si>
  <si>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</si>
  <si>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</si>
  <si>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</si>
  <si>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</si>
  <si>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</si>
  <si>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</si>
  <si>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</si>
  <si>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</si>
  <si>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</si>
  <si>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</si>
  <si>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</si>
  <si>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</si>
  <si>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</si>
  <si>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</si>
  <si>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</si>
  <si>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</si>
  <si>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</si>
  <si>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</si>
  <si>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</si>
  <si>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</si>
  <si>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</si>
  <si>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</si>
  <si>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</si>
  <si>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</si>
  <si>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</si>
  <si>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</si>
  <si>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</si>
  <si>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</si>
  <si>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</si>
  <si>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</si>
  <si>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</si>
  <si>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</si>
  <si>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</si>
  <si>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</si>
  <si>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</si>
  <si>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</si>
  <si>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</si>
  <si>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</si>
  <si>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</si>
  <si>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</si>
  <si>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</si>
  <si>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</si>
  <si>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</si>
  <si>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</si>
  <si>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</si>
  <si>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</si>
  <si>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</si>
  <si>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</si>
  <si>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</si>
  <si>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</si>
  <si>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</si>
  <si>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</si>
  <si>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</si>
  <si>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</si>
  <si>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</si>
  <si>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</si>
  <si>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</si>
  <si>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</si>
  <si>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</si>
  <si>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</si>
  <si>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</si>
  <si>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</si>
  <si>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</si>
  <si>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</si>
  <si>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</si>
  <si>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</si>
  <si>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</si>
  <si>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</si>
  <si>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</si>
  <si>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</si>
  <si>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</si>
  <si>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</si>
  <si>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</si>
  <si>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</si>
  <si>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</si>
  <si>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</si>
  <si>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</si>
  <si>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</si>
  <si>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</si>
  <si>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</si>
  <si>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</si>
  <si>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</si>
  <si>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</si>
  <si>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</si>
  <si>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</si>
  <si>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</si>
  <si>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</si>
  <si>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</si>
  <si>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</si>
  <si>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</si>
  <si>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</si>
  <si>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</si>
  <si>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</si>
  <si>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</si>
  <si>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</si>
  <si>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</si>
  <si>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</si>
  <si>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</si>
  <si>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</si>
  <si>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</si>
  <si>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</si>
  <si>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</si>
  <si>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</si>
  <si>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</si>
  <si>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</si>
  <si>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</si>
  <si>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</si>
  <si>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</si>
  <si>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</si>
  <si>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</si>
  <si>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</si>
  <si>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</si>
  <si>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</si>
  <si>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</si>
  <si>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</si>
  <si>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</si>
  <si>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</si>
  <si>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</si>
  <si>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</si>
  <si>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</si>
  <si>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</si>
  <si>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</si>
  <si>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</si>
  <si>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</si>
  <si>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</si>
  <si>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</si>
  <si>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</si>
  <si>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</si>
  <si>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</si>
  <si>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</si>
  <si>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</si>
  <si>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</si>
  <si>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</si>
  <si>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</si>
  <si>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</si>
  <si>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</si>
  <si>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</si>
  <si>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</si>
  <si>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</si>
  <si>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</si>
  <si>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</si>
  <si>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</si>
  <si>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</si>
  <si>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</si>
  <si>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</si>
  <si>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</si>
  <si>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</si>
  <si>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</si>
  <si>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</si>
  <si>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</si>
  <si>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</si>
  <si>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</si>
  <si>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</si>
  <si>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</si>
  <si>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</si>
  <si>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</si>
  <si>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</si>
  <si>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</si>
  <si>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</si>
  <si>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</si>
  <si>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</si>
  <si>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</si>
  <si>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</si>
  <si>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</si>
  <si>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</si>
  <si>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</si>
  <si>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</si>
  <si>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</si>
  <si>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</si>
  <si>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</si>
  <si>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</si>
  <si>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</si>
  <si>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</si>
  <si>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</si>
  <si>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</si>
  <si>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</si>
  <si>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</si>
  <si>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</si>
  <si>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</si>
  <si>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</si>
  <si>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</si>
  <si>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</si>
  <si>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</si>
  <si>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</si>
  <si>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</si>
  <si>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</si>
  <si>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</si>
  <si>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</si>
  <si>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</si>
  <si>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</si>
  <si>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</si>
  <si>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</si>
  <si>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</si>
  <si>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</si>
  <si>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</si>
  <si>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</si>
  <si>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</si>
  <si>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</si>
  <si>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</si>
  <si>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</si>
  <si>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</si>
  <si>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</si>
  <si>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</si>
  <si>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</si>
  <si>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</si>
  <si>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</si>
  <si>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</si>
  <si>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</si>
  <si>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</si>
  <si>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</si>
  <si>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</si>
  <si>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</si>
  <si>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</si>
  <si>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</si>
  <si>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</si>
  <si>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</si>
  <si>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</si>
  <si>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</si>
  <si>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</si>
  <si>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</si>
  <si>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</si>
  <si>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</si>
  <si>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</si>
  <si>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</si>
  <si>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</si>
  <si>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</si>
  <si>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</si>
  <si>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</si>
  <si>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</si>
  <si>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</si>
  <si>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</si>
  <si>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</si>
  <si>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</si>
  <si>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</si>
  <si>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</si>
  <si>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</si>
  <si>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</si>
  <si>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</si>
  <si>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</si>
  <si>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</si>
  <si>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</si>
  <si>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</si>
  <si>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</si>
  <si>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</si>
  <si>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</si>
  <si>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</si>
  <si>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</si>
  <si>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</si>
  <si>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</si>
  <si>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</si>
  <si>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</si>
  <si>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</si>
  <si>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</si>
  <si>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</si>
  <si>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</si>
  <si>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</si>
  <si>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</si>
  <si>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</si>
  <si>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</si>
  <si>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</si>
  <si>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</si>
  <si>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</si>
  <si>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</si>
  <si>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</si>
  <si>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</si>
  <si>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</si>
  <si>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</si>
  <si>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</si>
  <si>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</si>
  <si>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</si>
  <si>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</si>
  <si>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</si>
  <si>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</si>
  <si>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</si>
  <si>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</si>
  <si>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</si>
  <si>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</si>
  <si>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</si>
  <si>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</si>
  <si>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</si>
  <si>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</si>
  <si>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</si>
  <si>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</si>
  <si>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</si>
  <si>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</si>
  <si>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</si>
  <si>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</si>
  <si>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</si>
  <si>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</si>
  <si>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</si>
  <si>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</si>
  <si>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</si>
  <si>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</si>
  <si>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</si>
  <si>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</si>
  <si>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</si>
  <si>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</si>
  <si>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</si>
  <si>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</si>
  <si>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</si>
  <si>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</si>
  <si>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</si>
  <si>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</si>
  <si>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</si>
  <si>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</si>
  <si>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</si>
  <si>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</si>
  <si>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</si>
  <si>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</si>
  <si>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</si>
  <si>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</si>
  <si>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</si>
  <si>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</si>
  <si>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</si>
  <si>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</si>
  <si>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</si>
  <si>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</si>
  <si>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</si>
  <si>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</si>
  <si>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</si>
  <si>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</si>
  <si>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</si>
  <si>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</si>
  <si>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</si>
  <si>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</si>
  <si>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</si>
  <si>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</si>
  <si>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</si>
  <si>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</si>
  <si>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</si>
  <si>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</si>
  <si>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</si>
  <si>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</si>
  <si>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</si>
  <si>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</si>
  <si>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</si>
  <si>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</si>
  <si>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</si>
  <si>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</si>
  <si>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</si>
  <si>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</si>
  <si>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</si>
  <si>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</si>
  <si>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</si>
  <si>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</si>
  <si>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</si>
  <si>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</si>
  <si>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</si>
  <si>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</si>
  <si>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</si>
  <si>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</si>
  <si>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</si>
  <si>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</si>
  <si>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</si>
  <si>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</si>
  <si>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</si>
  <si>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</si>
  <si>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</si>
  <si>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</si>
  <si>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</si>
  <si>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</si>
  <si>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</si>
  <si>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</si>
  <si>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</si>
  <si>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</si>
  <si>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</si>
  <si>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</si>
  <si>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</si>
  <si>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</si>
  <si>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</si>
  <si>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</si>
  <si>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</si>
  <si>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</si>
  <si>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</si>
  <si>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</si>
  <si>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</si>
  <si>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</si>
  <si>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</si>
  <si>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</si>
  <si>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</si>
  <si>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</si>
  <si>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</si>
  <si>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</si>
  <si>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</si>
  <si>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</si>
  <si>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</si>
  <si>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</si>
  <si>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</si>
  <si>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</si>
  <si>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</si>
  <si>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</si>
  <si>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</si>
  <si>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</si>
  <si>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</si>
  <si>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</si>
  <si>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</si>
  <si>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</si>
  <si>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</si>
  <si>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</si>
  <si>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</si>
  <si>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</si>
  <si>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</si>
  <si>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</si>
  <si>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</si>
  <si>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</si>
  <si>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</si>
  <si>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</si>
  <si>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</si>
  <si>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</si>
  <si>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</si>
  <si>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</si>
  <si>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</si>
  <si>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</si>
  <si>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</si>
  <si>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</si>
  <si>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</si>
  <si>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</si>
  <si>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</si>
  <si>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</si>
  <si>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</si>
  <si>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</si>
  <si>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</si>
  <si>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</si>
  <si>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</si>
  <si>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</si>
  <si>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</si>
  <si>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</si>
  <si>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</si>
  <si>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</si>
  <si>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</si>
  <si>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</si>
  <si>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</si>
  <si>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</si>
  <si>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</si>
  <si>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</si>
  <si>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</si>
  <si>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</si>
  <si>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</si>
  <si>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</si>
  <si>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</si>
  <si>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</si>
  <si>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</si>
  <si>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</si>
  <si>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</si>
  <si>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</si>
  <si>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</si>
  <si>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</si>
  <si>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</si>
  <si>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</si>
  <si>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</si>
  <si>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</si>
  <si>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</si>
  <si>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</si>
  <si>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</si>
  <si>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</si>
  <si>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</si>
  <si>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</si>
  <si>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</si>
  <si>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</si>
  <si>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</si>
  <si>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</si>
  <si>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</si>
  <si>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</si>
  <si>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</si>
  <si>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</si>
  <si>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</si>
  <si>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</si>
  <si>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</si>
  <si>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</si>
  <si>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</si>
  <si>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</si>
  <si>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</si>
  <si>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</si>
  <si>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</si>
  <si>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</si>
  <si>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</si>
  <si>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</si>
  <si>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</si>
  <si>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</si>
  <si>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</si>
  <si>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</si>
  <si>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</si>
  <si>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</si>
  <si>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</si>
  <si>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</si>
  <si>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</si>
  <si>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</si>
  <si>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</si>
  <si>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</si>
  <si>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</si>
  <si>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</si>
  <si>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</si>
  <si>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</si>
  <si>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</si>
  <si>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</si>
  <si>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</si>
  <si>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</si>
  <si>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</si>
  <si>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</si>
  <si>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</si>
  <si>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</si>
  <si>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</si>
  <si>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</si>
  <si>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</si>
  <si>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</si>
  <si>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</si>
  <si>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</si>
  <si>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</si>
  <si>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</si>
  <si>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</si>
  <si>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</si>
  <si>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</si>
  <si>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</si>
  <si>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</si>
  <si>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</si>
  <si>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</si>
  <si>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</si>
  <si>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</si>
  <si>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</si>
  <si>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</si>
  <si>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</si>
  <si>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</si>
  <si>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</si>
  <si>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</si>
  <si>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</si>
  <si>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</si>
  <si>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</si>
  <si>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</si>
  <si>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</si>
  <si>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</si>
  <si>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</si>
  <si>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</si>
  <si>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</si>
  <si>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</si>
  <si>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</si>
  <si>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</si>
  <si>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</si>
  <si>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</si>
  <si>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</si>
  <si>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</si>
  <si>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</si>
  <si>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</si>
  <si>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</si>
  <si>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</si>
  <si>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</si>
  <si>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</si>
  <si>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</si>
  <si>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</si>
  <si>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</si>
  <si>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</si>
  <si>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</si>
  <si>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</si>
  <si>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</si>
  <si>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</si>
  <si>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</si>
  <si>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</si>
  <si>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</si>
  <si>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</si>
  <si>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</si>
  <si>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</si>
  <si>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</si>
  <si>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</si>
  <si>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</si>
  <si>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</si>
  <si>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</si>
  <si>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</si>
  <si>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</si>
  <si>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</si>
  <si>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</si>
  <si>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</si>
  <si>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</si>
  <si>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</si>
  <si>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</si>
  <si>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</si>
  <si>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</si>
  <si>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</si>
  <si>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</si>
  <si>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</si>
  <si>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</si>
  <si>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</si>
  <si>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</si>
  <si>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</si>
  <si>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</si>
  <si>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</si>
  <si>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</si>
  <si>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</si>
  <si>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</si>
  <si>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</si>
  <si>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</si>
  <si>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</si>
  <si>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</si>
  <si>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</si>
  <si>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</si>
  <si>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</si>
  <si>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</si>
  <si>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</si>
  <si>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</si>
  <si>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</si>
  <si>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</si>
  <si>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</si>
  <si>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</si>
  <si>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</si>
  <si>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</si>
  <si>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</si>
  <si>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</si>
  <si>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</si>
  <si>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</si>
  <si>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</si>
  <si>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</si>
  <si>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</si>
  <si>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</si>
  <si>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</si>
  <si>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</si>
  <si>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</si>
  <si>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</si>
  <si>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</si>
  <si>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</si>
  <si>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</si>
  <si>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</si>
  <si>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</si>
  <si>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</si>
  <si>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</si>
  <si>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</si>
  <si>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</si>
  <si>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</si>
  <si>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</si>
  <si>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</si>
  <si>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</si>
  <si>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</si>
  <si>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</si>
  <si>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</si>
  <si>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</si>
  <si>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</si>
  <si>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</si>
  <si>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</si>
  <si>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</si>
  <si>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</si>
  <si>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</si>
  <si>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</si>
  <si>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</si>
  <si>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</si>
  <si>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</si>
  <si>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</si>
  <si>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</si>
  <si>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</si>
  <si>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</si>
  <si>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</si>
  <si>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</si>
  <si>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</si>
  <si>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</si>
  <si>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</si>
  <si>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</si>
  <si>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</si>
  <si>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</si>
  <si>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</si>
  <si>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</si>
  <si>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</si>
  <si>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</si>
  <si>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</si>
  <si>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</si>
  <si>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</si>
  <si>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</si>
  <si>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</si>
  <si>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</si>
  <si>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</si>
  <si>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</si>
  <si>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</si>
  <si>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</si>
  <si>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</si>
  <si>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</si>
  <si>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</si>
  <si>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</si>
  <si>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</si>
  <si>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</si>
  <si>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</si>
  <si>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</si>
  <si>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</si>
  <si>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</si>
  <si>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</si>
  <si>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</si>
  <si>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</si>
  <si>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</si>
  <si>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</si>
  <si>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</si>
  <si>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</si>
  <si>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</si>
  <si>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</si>
  <si>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</si>
  <si>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</si>
  <si>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</si>
  <si>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</si>
  <si>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</si>
  <si>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</si>
  <si>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</si>
  <si>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</si>
  <si>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</si>
  <si>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</si>
  <si>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</si>
  <si>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</si>
  <si>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</si>
  <si>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</si>
  <si>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</si>
  <si>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</si>
  <si>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</si>
  <si>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</si>
  <si>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</si>
  <si>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</si>
  <si>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</si>
  <si>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</si>
  <si>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</si>
  <si>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</si>
  <si>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</si>
  <si>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</si>
  <si>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</si>
  <si>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</si>
  <si>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</si>
  <si>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</si>
  <si>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</si>
  <si>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</si>
  <si>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</si>
  <si>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</si>
  <si>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</si>
  <si>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</si>
  <si>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</si>
  <si>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</si>
  <si>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</si>
  <si>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</si>
  <si>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</si>
  <si>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</si>
  <si>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</si>
  <si>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</si>
  <si>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</si>
  <si>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</si>
  <si>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</si>
  <si>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</si>
  <si>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</si>
  <si>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</si>
  <si>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</si>
  <si>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</si>
  <si>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</si>
  <si>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</si>
  <si>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</si>
  <si>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</si>
  <si>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</si>
  <si>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</si>
  <si>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</si>
  <si>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</si>
  <si>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</si>
  <si>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</si>
  <si>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</si>
  <si>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</si>
  <si>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</si>
  <si>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</si>
  <si>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</si>
  <si>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</si>
  <si>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</si>
  <si>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</si>
  <si>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</si>
  <si>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</si>
  <si>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</si>
  <si>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</si>
  <si>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</si>
  <si>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</si>
  <si>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</si>
  <si>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</si>
  <si>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</si>
  <si>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</si>
  <si>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</si>
  <si>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</si>
  <si>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</si>
  <si>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</si>
  <si>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</si>
  <si>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</si>
  <si>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</si>
  <si>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</si>
  <si>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</si>
  <si>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</si>
  <si>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</si>
  <si>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</si>
  <si>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</si>
  <si>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</si>
  <si>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</si>
  <si>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</si>
  <si>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</si>
  <si>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</si>
  <si>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</si>
  <si>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</si>
  <si>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</si>
  <si>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</si>
  <si>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</si>
  <si>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</si>
  <si>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</si>
  <si>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</si>
  <si>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</si>
  <si>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</si>
  <si>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</si>
  <si>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</si>
  <si>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</si>
  <si>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</si>
  <si>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</si>
  <si>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</si>
  <si>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</si>
  <si>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</si>
  <si>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</si>
  <si>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</si>
  <si>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</si>
  <si>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</si>
  <si>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</si>
  <si>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</si>
  <si>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</si>
  <si>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</si>
  <si>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</si>
  <si>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</si>
  <si>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</si>
  <si>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</si>
  <si>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</si>
  <si>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</si>
  <si>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</si>
  <si>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</si>
  <si>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</si>
  <si>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</si>
  <si>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</si>
  <si>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</si>
  <si>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</si>
  <si>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</si>
  <si>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</si>
  <si>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</si>
  <si>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</si>
  <si>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</si>
  <si>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</si>
  <si>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</si>
  <si>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</si>
  <si>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</si>
  <si>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</si>
  <si>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</si>
  <si>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</si>
  <si>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</si>
  <si>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</si>
  <si>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</si>
  <si>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</si>
  <si>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</si>
  <si>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</si>
  <si>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</si>
  <si>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</si>
  <si>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</si>
  <si>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</si>
  <si>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</si>
  <si>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</si>
  <si>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</si>
  <si>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</si>
  <si>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</si>
  <si>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</si>
  <si>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</si>
  <si>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</si>
  <si>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</si>
  <si>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</si>
  <si>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</si>
  <si>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</si>
  <si>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</si>
  <si>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</si>
  <si>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</si>
  <si>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</si>
  <si>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</si>
  <si>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</si>
  <si>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</si>
  <si>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</si>
  <si>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</si>
  <si>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</si>
  <si>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</si>
  <si>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</si>
  <si>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</si>
  <si>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</si>
  <si>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</si>
  <si>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</si>
  <si>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</si>
  <si>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</si>
  <si>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</si>
  <si>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</si>
  <si>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</si>
  <si>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</si>
  <si>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</si>
  <si>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</si>
  <si>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</si>
  <si>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</si>
  <si>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</si>
  <si>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</si>
  <si>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</si>
  <si>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</si>
  <si>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</si>
  <si>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</si>
  <si>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</si>
  <si>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</si>
  <si>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</si>
  <si>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</si>
  <si>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</si>
  <si>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</si>
  <si>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</si>
  <si>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</si>
  <si>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</si>
  <si>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</si>
  <si>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</si>
  <si>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</si>
  <si>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</si>
  <si>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</si>
  <si>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</si>
  <si>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</si>
  <si>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</si>
  <si>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</si>
  <si>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</si>
  <si>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</si>
  <si>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</si>
  <si>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</si>
  <si>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</si>
  <si>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</si>
  <si>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</si>
  <si>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</si>
  <si>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</si>
  <si>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</si>
  <si>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</si>
  <si>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</si>
  <si>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</si>
  <si>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</si>
  <si>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</si>
  <si>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</si>
  <si>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</si>
  <si>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</si>
  <si>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</si>
  <si>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</si>
  <si>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</si>
  <si>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</si>
  <si>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</si>
  <si>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</si>
  <si>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</si>
  <si>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</si>
  <si>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</si>
  <si>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</si>
  <si>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</si>
  <si>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</si>
  <si>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</si>
  <si>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</si>
  <si>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</si>
  <si>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</si>
  <si>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</si>
  <si>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</si>
  <si>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</si>
  <si>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</si>
  <si>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</si>
  <si>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</si>
  <si>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</si>
  <si>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</si>
  <si>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</si>
  <si>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</si>
  <si>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</si>
  <si>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</si>
  <si>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</si>
  <si>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</si>
  <si>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</si>
  <si>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</si>
  <si>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</si>
  <si>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</si>
  <si>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</si>
  <si>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</si>
  <si>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</si>
  <si>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</si>
  <si>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</si>
  <si>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</si>
  <si>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</si>
  <si>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</si>
  <si>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</si>
  <si>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</si>
  <si>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</si>
  <si>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</si>
  <si>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</si>
  <si>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</si>
  <si>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</si>
  <si>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</si>
  <si>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</si>
  <si>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</si>
  <si>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</si>
  <si>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</si>
  <si>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</si>
  <si>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</si>
  <si>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</si>
  <si>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</si>
  <si>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</si>
  <si>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</si>
  <si>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</si>
  <si>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</si>
  <si>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</si>
  <si>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</si>
  <si>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</si>
  <si>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</si>
  <si>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</si>
  <si>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</si>
  <si>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</si>
  <si>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</si>
  <si>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</si>
  <si>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</si>
  <si>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</si>
  <si>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</si>
  <si>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</si>
  <si>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</si>
  <si>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</si>
  <si>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</si>
  <si>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</si>
  <si>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</si>
  <si>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</si>
  <si>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</si>
  <si>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</si>
  <si>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</si>
  <si>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</si>
  <si>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</si>
  <si>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</si>
  <si>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</si>
  <si>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</si>
  <si>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</si>
  <si>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</si>
  <si>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</si>
  <si>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</si>
  <si>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</si>
  <si>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</si>
  <si>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</si>
  <si>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</si>
  <si>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</si>
  <si>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</si>
  <si>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</si>
  <si>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</si>
  <si>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</si>
  <si>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</si>
  <si>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</si>
  <si>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</si>
  <si>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</si>
  <si>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</si>
  <si>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</si>
  <si>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</si>
  <si>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</si>
  <si>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</si>
  <si>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</si>
  <si>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</si>
  <si>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</si>
  <si>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</si>
  <si>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</si>
  <si>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</si>
  <si>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</si>
  <si>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</si>
  <si>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</si>
  <si>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</si>
  <si>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</si>
  <si>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</si>
  <si>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</si>
  <si>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</si>
  <si>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</si>
  <si>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</si>
  <si>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</si>
  <si>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</si>
  <si>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</si>
  <si>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</si>
  <si>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</si>
  <si>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</si>
  <si>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</si>
  <si>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</si>
  <si>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</si>
  <si>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</si>
  <si>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</si>
  <si>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</si>
  <si>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</si>
  <si>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</si>
  <si>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</si>
  <si>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</si>
  <si>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</si>
  <si>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</si>
  <si>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</si>
  <si>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</si>
  <si>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</si>
  <si>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</si>
  <si>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</si>
  <si>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</si>
  <si>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</si>
  <si>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</si>
  <si>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</si>
  <si>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</si>
  <si>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</si>
  <si>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</si>
  <si>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</si>
  <si>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</si>
  <si>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</si>
  <si>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</si>
  <si>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</si>
  <si>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</si>
  <si>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</si>
  <si>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</si>
  <si>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</si>
  <si>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</si>
  <si>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</si>
  <si>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</si>
  <si>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</si>
  <si>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</si>
  <si>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</si>
  <si>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</si>
  <si>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</si>
  <si>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</si>
  <si>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</si>
  <si>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</si>
  <si>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</si>
  <si>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</si>
  <si>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</si>
  <si>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</si>
  <si>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</si>
  <si>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</si>
  <si>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</si>
  <si>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</si>
  <si>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</si>
  <si>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</si>
  <si>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</si>
  <si>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</si>
  <si>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</si>
  <si>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</si>
  <si>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</si>
  <si>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</si>
  <si>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</si>
  <si>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</si>
  <si>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</si>
  <si>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</si>
  <si>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</si>
  <si>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</si>
  <si>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</si>
  <si>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</si>
  <si>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</si>
  <si>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</si>
  <si>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</si>
  <si>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</si>
  <si>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</si>
  <si>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</si>
  <si>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</si>
  <si>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</si>
  <si>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</si>
  <si>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</si>
  <si>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</si>
  <si>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</si>
  <si>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</si>
  <si>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</si>
  <si>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</si>
  <si>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</si>
  <si>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</si>
  <si>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</si>
  <si>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</si>
  <si>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</si>
  <si>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</si>
  <si>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</si>
  <si>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</si>
  <si>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</si>
  <si>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</si>
  <si>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</si>
  <si>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</si>
  <si>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</si>
  <si>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</si>
  <si>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</si>
  <si>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</si>
  <si>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</si>
  <si>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</si>
  <si>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</si>
  <si>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</si>
  <si>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</si>
  <si>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</si>
  <si>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</si>
  <si>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</si>
  <si>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</si>
  <si>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</si>
  <si>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</si>
  <si>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</si>
  <si>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</si>
  <si>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</si>
  <si>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</si>
  <si>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</si>
  <si>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</si>
  <si>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</si>
  <si>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</si>
  <si>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</si>
  <si>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</si>
  <si>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</si>
  <si>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</si>
  <si>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</si>
  <si>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</si>
  <si>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</si>
  <si>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</si>
  <si>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</si>
  <si>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</si>
  <si>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</si>
  <si>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</si>
  <si>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</si>
  <si>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</si>
  <si>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</si>
  <si>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</si>
  <si>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</si>
  <si>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</si>
  <si>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</si>
  <si>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</si>
  <si>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</si>
  <si>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</si>
  <si>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</si>
  <si>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</si>
  <si>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</si>
  <si>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</si>
  <si>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</si>
  <si>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</si>
  <si>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</si>
  <si>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</si>
  <si>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</si>
  <si>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</si>
  <si>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</si>
  <si>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</si>
  <si>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</si>
  <si>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</si>
  <si>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</si>
  <si>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</si>
  <si>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</si>
  <si>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</si>
  <si>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</si>
  <si>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</si>
  <si>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</si>
  <si>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</si>
  <si>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</si>
  <si>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</si>
  <si>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</si>
  <si>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</si>
  <si>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</si>
  <si>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</si>
  <si>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</si>
  <si>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</si>
  <si>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</si>
  <si>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</si>
  <si>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</si>
  <si>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</si>
  <si>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</si>
  <si>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</si>
  <si>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</si>
  <si>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</si>
  <si>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</si>
  <si>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</si>
  <si>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</si>
  <si>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</si>
  <si>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</si>
  <si>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</si>
  <si>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</si>
  <si>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</si>
  <si>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</si>
  <si>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</si>
  <si>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</si>
  <si>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</si>
  <si>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</si>
  <si>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</si>
  <si>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</si>
  <si>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</si>
  <si>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</si>
  <si>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</si>
  <si>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</si>
  <si>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</si>
  <si>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</si>
  <si>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</si>
  <si>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</si>
  <si>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</si>
  <si>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</si>
  <si>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</si>
  <si>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</si>
  <si>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</si>
  <si>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</si>
  <si>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</si>
  <si>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</si>
  <si>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</si>
  <si>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</si>
  <si>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</si>
  <si>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</si>
  <si>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</si>
  <si>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</si>
  <si>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</si>
  <si>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</si>
  <si>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</si>
  <si>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</si>
  <si>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</si>
  <si>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</si>
  <si>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</si>
  <si>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</si>
  <si>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</si>
  <si>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</si>
  <si>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</si>
  <si>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</si>
  <si>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</si>
  <si>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</si>
  <si>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</si>
  <si>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</si>
  <si>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</si>
  <si>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</si>
  <si>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</si>
  <si>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</si>
  <si>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</si>
  <si>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</si>
  <si>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</si>
  <si>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</si>
  <si>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</si>
  <si>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</si>
  <si>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</si>
  <si>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</si>
  <si>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</si>
  <si>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</si>
  <si>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</si>
  <si>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</si>
  <si>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</si>
  <si>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</si>
  <si>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</si>
  <si>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</si>
  <si>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</si>
  <si>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</si>
  <si>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</si>
  <si>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</si>
  <si>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</si>
  <si>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</si>
  <si>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</si>
  <si>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</si>
  <si>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</si>
  <si>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</si>
  <si>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</si>
  <si>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</si>
  <si>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</si>
  <si>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</si>
  <si>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</si>
  <si>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</si>
  <si>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</si>
  <si>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</si>
  <si>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</si>
  <si>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</si>
  <si>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</si>
  <si>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</si>
  <si>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</si>
  <si>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</si>
  <si>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</si>
  <si>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</si>
  <si>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</si>
  <si>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</si>
  <si>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</si>
  <si>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</si>
  <si>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</si>
  <si>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</si>
  <si>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</si>
  <si>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</si>
  <si>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</si>
  <si>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</si>
  <si>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</si>
  <si>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</si>
  <si>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</si>
  <si>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</si>
  <si>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</si>
  <si>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</si>
  <si>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</si>
  <si>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</si>
  <si>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</si>
  <si>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</si>
  <si>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</si>
  <si>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</si>
  <si>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</si>
  <si>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</si>
  <si>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</si>
  <si>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</si>
  <si>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</si>
  <si>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</si>
  <si>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</si>
  <si>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</si>
  <si>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</si>
  <si>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</si>
  <si>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</si>
  <si>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</si>
  <si>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</si>
  <si>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</si>
  <si>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</si>
  <si>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</si>
  <si>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</si>
  <si>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</si>
  <si>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</si>
  <si>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</si>
  <si>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</si>
  <si>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</si>
  <si>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</si>
  <si>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</si>
  <si>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</si>
  <si>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</si>
  <si>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</si>
  <si>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</si>
  <si>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</si>
  <si>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</si>
  <si>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</si>
  <si>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</si>
  <si>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</si>
  <si>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</si>
  <si>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</si>
  <si>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</si>
  <si>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</si>
  <si>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</si>
  <si>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</si>
  <si>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</si>
  <si>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</si>
  <si>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</si>
  <si>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</si>
  <si>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</si>
  <si>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</si>
  <si>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</si>
  <si>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</si>
  <si>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</si>
  <si>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</si>
  <si>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</si>
  <si>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</si>
  <si>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</si>
  <si>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</si>
  <si>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</si>
  <si>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</si>
  <si>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</si>
  <si>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</si>
  <si>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</si>
  <si>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</si>
  <si>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</si>
  <si>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</si>
  <si>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</si>
  <si>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</si>
  <si>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</si>
  <si>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</si>
  <si>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</si>
  <si>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</si>
  <si>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</si>
  <si>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</si>
  <si>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</si>
  <si>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</si>
  <si>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</si>
  <si>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</si>
  <si>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</si>
  <si>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</si>
  <si>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</si>
  <si>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</si>
  <si>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</si>
  <si>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</si>
  <si>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</si>
  <si>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</si>
  <si>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</si>
  <si>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</si>
  <si>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</si>
  <si>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</si>
  <si>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</si>
  <si>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</si>
  <si>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</si>
  <si>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</si>
  <si>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</si>
  <si>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</si>
  <si>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</si>
  <si>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</si>
  <si>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</si>
  <si>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</si>
  <si>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</si>
  <si>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</si>
  <si>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</si>
  <si>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</si>
  <si>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</si>
  <si>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</si>
  <si>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</si>
  <si>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</si>
  <si>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</si>
  <si>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</si>
  <si>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</si>
  <si>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</si>
  <si>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</si>
  <si>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</si>
  <si>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</si>
  <si>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</si>
  <si>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</si>
  <si>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</si>
  <si>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</si>
  <si>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</si>
  <si>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</si>
  <si>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</si>
  <si>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</si>
  <si>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</si>
  <si>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</si>
  <si>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</si>
  <si>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</si>
  <si>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</si>
  <si>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</si>
  <si>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</si>
  <si>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</si>
  <si>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</si>
  <si>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</si>
  <si>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</si>
  <si>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</si>
  <si>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</si>
  <si>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</si>
  <si>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</si>
  <si>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</si>
  <si>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</si>
  <si>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</si>
  <si>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</si>
  <si>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</si>
  <si>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</si>
  <si>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</si>
  <si>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</si>
  <si>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</si>
  <si>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</si>
  <si>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</si>
  <si>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</si>
  <si>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</si>
  <si>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</si>
  <si>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</si>
  <si>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</si>
  <si>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</si>
  <si>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</si>
  <si>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</si>
  <si>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</si>
  <si>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</si>
  <si>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</si>
  <si>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</si>
  <si>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</si>
  <si>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</si>
  <si>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</si>
  <si>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</si>
  <si>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</si>
  <si>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</si>
  <si>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</si>
  <si>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</si>
  <si>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</si>
  <si>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</si>
  <si>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</si>
  <si>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</si>
  <si>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</si>
  <si>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</si>
  <si>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</si>
  <si>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</si>
  <si>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</si>
  <si>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</si>
  <si>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</si>
  <si>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</si>
  <si>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</si>
  <si>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</si>
  <si>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</si>
  <si>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</si>
  <si>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</si>
  <si>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</si>
  <si>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</si>
  <si>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</si>
  <si>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</si>
  <si>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</si>
  <si>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</si>
  <si>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</si>
  <si>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</si>
  <si>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</si>
  <si>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</si>
  <si>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</si>
  <si>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</si>
  <si>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</si>
  <si>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</si>
  <si>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</si>
  <si>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</si>
  <si>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</si>
  <si>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</si>
  <si>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</si>
  <si>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</si>
  <si>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</si>
  <si>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</si>
  <si>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</si>
  <si>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</si>
  <si>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</si>
  <si>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</si>
  <si>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</si>
  <si>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</si>
  <si>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</si>
  <si>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</si>
  <si>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</si>
  <si>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</si>
  <si>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</si>
  <si>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</si>
  <si>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</si>
  <si>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</si>
  <si>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</si>
  <si>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</si>
  <si>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</si>
  <si>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</si>
  <si>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</si>
  <si>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</si>
  <si>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</si>
  <si>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</si>
  <si>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</si>
  <si>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</si>
  <si>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</si>
  <si>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</si>
  <si>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</si>
  <si>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</si>
  <si>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</si>
  <si>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</si>
  <si>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</si>
  <si>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</si>
  <si>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</si>
  <si>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</si>
  <si>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</si>
  <si>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</si>
  <si>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</si>
  <si>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</si>
  <si>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</si>
  <si>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</si>
  <si>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</si>
  <si>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</si>
  <si>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</si>
  <si>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</si>
  <si>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</si>
  <si>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</si>
  <si>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</si>
  <si>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</si>
  <si>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</si>
  <si>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</si>
  <si>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</si>
  <si>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</si>
  <si>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</si>
  <si>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</si>
  <si>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</si>
  <si>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</si>
  <si>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</si>
  <si>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</si>
  <si>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</si>
  <si>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</si>
  <si>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</si>
  <si>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</si>
  <si>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</si>
  <si>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</si>
  <si>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</si>
  <si>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</si>
  <si>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</si>
  <si>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</si>
  <si>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</si>
  <si>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</si>
  <si>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</si>
  <si>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</si>
  <si>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</si>
  <si>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</si>
  <si>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</si>
  <si>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</si>
  <si>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</si>
  <si>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</si>
  <si>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</si>
  <si>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</si>
  <si>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</si>
  <si>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</si>
  <si>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</si>
  <si>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</si>
  <si>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</si>
  <si>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</si>
  <si>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</si>
  <si>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</si>
  <si>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</si>
  <si>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</si>
  <si>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</si>
  <si>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</si>
  <si>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</si>
  <si>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</si>
  <si>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</si>
  <si>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</si>
  <si>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</si>
  <si>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</si>
  <si>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</si>
  <si>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</si>
  <si>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</si>
  <si>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</si>
  <si>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</si>
  <si>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</si>
  <si>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</si>
  <si>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</si>
  <si>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</si>
  <si>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</si>
  <si>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</si>
  <si>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</si>
  <si>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</si>
  <si>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</si>
  <si>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</si>
  <si>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</si>
  <si>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</si>
  <si>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</si>
  <si>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</si>
  <si>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</si>
  <si>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</si>
  <si>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</si>
  <si>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</si>
  <si>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</si>
  <si>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</si>
  <si>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</si>
  <si>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</si>
  <si>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</si>
  <si>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</si>
  <si>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</si>
  <si>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</si>
  <si>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</si>
  <si>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</si>
  <si>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</si>
  <si>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</si>
  <si>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</si>
  <si>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</si>
  <si>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</si>
  <si>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</si>
  <si>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</si>
  <si>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</si>
  <si>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</si>
  <si>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</si>
  <si>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</si>
  <si>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</si>
  <si>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</si>
  <si>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</si>
  <si>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</si>
  <si>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</si>
  <si>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</si>
  <si>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</si>
  <si>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</si>
  <si>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</si>
  <si>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</si>
  <si>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</si>
  <si>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</si>
  <si>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</si>
  <si>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</si>
  <si>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</si>
  <si>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</si>
  <si>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</si>
  <si>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</si>
  <si>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</si>
  <si>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</si>
  <si>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</si>
  <si>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</si>
  <si>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</si>
  <si>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</si>
  <si>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</si>
  <si>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</si>
  <si>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</si>
  <si>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</si>
  <si>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</si>
  <si>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</si>
  <si>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</si>
  <si>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</si>
  <si>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</si>
  <si>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</si>
  <si>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</si>
  <si>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</si>
  <si>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</si>
  <si>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</si>
  <si>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</si>
  <si>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</si>
  <si>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</si>
  <si>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</si>
  <si>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</si>
  <si>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</si>
  <si>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</si>
  <si>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</si>
  <si>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</si>
  <si>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</si>
  <si>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</si>
  <si>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</si>
  <si>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</si>
  <si>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</si>
  <si>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</si>
  <si>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</si>
  <si>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</si>
  <si>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</si>
  <si>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</si>
  <si>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</si>
  <si>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</si>
  <si>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</si>
  <si>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</si>
  <si>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</si>
  <si>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</si>
  <si>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</si>
  <si>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</si>
  <si>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</si>
  <si>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</si>
  <si>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</si>
  <si>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</si>
  <si>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</si>
  <si>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</si>
  <si>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</si>
  <si>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</si>
  <si>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</si>
  <si>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</si>
  <si>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</si>
  <si>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</si>
  <si>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</si>
  <si>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</si>
  <si>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</si>
  <si>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</si>
  <si>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</si>
  <si>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</si>
  <si>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</si>
  <si>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</si>
  <si>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</si>
  <si>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</si>
  <si>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</si>
  <si>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</si>
  <si>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</si>
  <si>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</si>
  <si>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</si>
  <si>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</si>
  <si>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</si>
  <si>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</si>
  <si>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</si>
  <si>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</si>
  <si>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</si>
  <si>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</si>
  <si>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</si>
  <si>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</si>
  <si>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</si>
  <si>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</si>
  <si>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</si>
  <si>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</si>
  <si>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</si>
  <si>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</si>
  <si>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</si>
  <si>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</si>
  <si>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</si>
  <si>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</si>
  <si>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</si>
  <si>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</si>
  <si>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</si>
  <si>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</si>
  <si>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</si>
  <si>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</si>
  <si>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</si>
  <si>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</si>
  <si>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</si>
  <si>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</si>
  <si>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</si>
  <si>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</si>
  <si>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</si>
  <si>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</si>
  <si>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</si>
  <si>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</si>
  <si>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</si>
  <si>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</si>
  <si>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</si>
  <si>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</si>
  <si>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</si>
  <si>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</si>
  <si>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</si>
  <si>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</si>
  <si>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</si>
  <si>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</si>
  <si>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</si>
  <si>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</si>
  <si>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</si>
  <si>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</si>
  <si>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</si>
  <si>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</si>
  <si>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</si>
  <si>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</si>
  <si>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</si>
  <si>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</si>
  <si>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</si>
  <si>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</si>
  <si>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</si>
  <si>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</si>
  <si>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</si>
  <si>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</si>
  <si>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</si>
  <si>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</si>
  <si>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</si>
  <si>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</si>
  <si>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</si>
  <si>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</si>
  <si>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</si>
  <si>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</si>
  <si>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</si>
  <si>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</si>
  <si>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</si>
  <si>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</si>
  <si>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</si>
  <si>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</si>
  <si>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</si>
  <si>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</si>
  <si>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</si>
  <si>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</si>
  <si>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</si>
  <si>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</si>
  <si>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</si>
  <si>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</si>
  <si>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</si>
  <si>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</si>
  <si>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</si>
  <si>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</si>
  <si>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</si>
  <si>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</si>
  <si>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</si>
  <si>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</si>
  <si>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</si>
  <si>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</si>
  <si>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</si>
  <si>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</si>
  <si>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</si>
  <si>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</si>
  <si>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</si>
  <si>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</si>
  <si>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</si>
  <si>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</si>
  <si>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</si>
  <si>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</si>
  <si>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</si>
  <si>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</si>
  <si>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</si>
  <si>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</si>
  <si>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</si>
  <si>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</si>
  <si>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</si>
  <si>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</si>
  <si>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</si>
  <si>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</si>
  <si>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</si>
  <si>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</si>
  <si>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</si>
  <si>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</si>
  <si>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</si>
  <si>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</si>
  <si>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</si>
  <si>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</si>
  <si>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</si>
  <si>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</si>
  <si>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</si>
  <si>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</si>
  <si>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</si>
  <si>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</si>
  <si>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</si>
  <si>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</si>
  <si>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</si>
  <si>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</si>
  <si>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</si>
  <si>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</si>
  <si>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</si>
  <si>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</si>
  <si>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</si>
  <si>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</si>
  <si>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</si>
  <si>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</si>
  <si>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</si>
  <si>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</si>
  <si>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</si>
  <si>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</si>
  <si>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</si>
  <si>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</si>
  <si>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</si>
  <si>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</si>
  <si>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</si>
  <si>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</si>
  <si>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</si>
  <si>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</si>
  <si>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</si>
  <si>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</si>
  <si>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</si>
  <si>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</si>
  <si>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</si>
  <si>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</si>
  <si>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</si>
  <si>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</si>
  <si>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</si>
  <si>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</si>
  <si>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</si>
  <si>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</si>
  <si>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</si>
  <si>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</si>
  <si>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</si>
  <si>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</si>
  <si>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</si>
  <si>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</si>
  <si>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</si>
  <si>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</si>
  <si>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</si>
  <si>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</si>
  <si>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</si>
  <si>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</si>
  <si>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</si>
  <si>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</si>
  <si>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</si>
  <si>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</si>
  <si>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</si>
  <si>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</si>
  <si>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</si>
  <si>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</si>
  <si>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</si>
  <si>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</si>
  <si>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</si>
  <si>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</si>
  <si>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</si>
  <si>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</si>
  <si>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</si>
  <si>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</si>
  <si>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</si>
  <si>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</si>
  <si>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</si>
  <si>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</si>
  <si>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</si>
  <si>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</si>
  <si>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</si>
  <si>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</si>
  <si>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</si>
  <si>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</si>
  <si>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</si>
  <si>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</si>
  <si>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</si>
  <si>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</si>
  <si>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</si>
  <si>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</si>
  <si>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</si>
  <si>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</si>
  <si>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</si>
  <si>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</si>
  <si>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</si>
  <si>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</si>
  <si>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</si>
  <si>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</si>
  <si>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</si>
  <si>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</si>
  <si>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</si>
  <si>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</si>
  <si>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</si>
  <si>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</si>
  <si>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</si>
  <si>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</si>
  <si>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</si>
  <si>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</si>
  <si>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</si>
  <si>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</si>
  <si>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</si>
  <si>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</si>
  <si>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</si>
  <si>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</si>
  <si>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</si>
  <si>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</si>
  <si>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</si>
  <si>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</si>
  <si>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</si>
  <si>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</si>
  <si>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</si>
  <si>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</si>
  <si>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</si>
  <si>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</si>
  <si>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</si>
  <si>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</si>
  <si>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</si>
  <si>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</si>
  <si>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</si>
  <si>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</si>
  <si>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</si>
  <si>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</si>
  <si>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</si>
  <si>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</si>
  <si>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</si>
  <si>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</si>
  <si>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</si>
  <si>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</si>
  <si>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</si>
  <si>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</si>
  <si>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</si>
  <si>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</si>
  <si>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</si>
  <si>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</si>
  <si>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</si>
  <si>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</si>
  <si>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</si>
  <si>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</si>
  <si>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</si>
  <si>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</si>
  <si>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</si>
  <si>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</si>
  <si>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</si>
  <si>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</si>
  <si>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</si>
  <si>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</si>
  <si>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</si>
  <si>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</si>
  <si>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</si>
  <si>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</si>
  <si>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</si>
  <si>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</si>
  <si>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</si>
  <si>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</si>
  <si>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</si>
  <si>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</si>
  <si>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</si>
  <si>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</si>
  <si>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</si>
  <si>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</si>
  <si>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</si>
  <si>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</si>
  <si>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</si>
  <si>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</si>
  <si>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</si>
  <si>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</si>
  <si>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</si>
  <si>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</si>
  <si>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</si>
  <si>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</si>
  <si>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</si>
  <si>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</si>
  <si>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</si>
  <si>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</si>
  <si>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</si>
  <si>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</si>
  <si>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</si>
  <si>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</si>
  <si>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</si>
  <si>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</si>
  <si>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</si>
  <si>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</si>
  <si>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</si>
  <si>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</si>
  <si>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</si>
  <si>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</si>
  <si>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</si>
  <si>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</si>
  <si>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</si>
  <si>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</si>
  <si>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</si>
  <si>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</si>
  <si>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</si>
  <si>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</si>
  <si>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</si>
  <si>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</si>
  <si>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</si>
  <si>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</si>
  <si>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</si>
  <si>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</si>
  <si>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</si>
  <si>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</si>
  <si>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</si>
  <si>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</si>
  <si>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</si>
  <si>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</si>
  <si>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</si>
  <si>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</si>
  <si>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</si>
  <si>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</si>
  <si>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</si>
  <si>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</si>
  <si>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</si>
  <si>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</si>
  <si>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</si>
  <si>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</si>
  <si>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</si>
  <si>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</si>
  <si>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</si>
  <si>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</si>
  <si>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</si>
  <si>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</si>
  <si>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</si>
  <si>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</si>
  <si>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</si>
  <si>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</si>
  <si>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</si>
  <si>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</si>
  <si>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</si>
  <si>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</si>
  <si>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</si>
  <si>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</si>
  <si>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</si>
  <si>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</si>
  <si>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</si>
  <si>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</si>
  <si>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</si>
  <si>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</si>
  <si>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</si>
  <si>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</si>
  <si>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</si>
  <si>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</si>
  <si>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</si>
  <si>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</si>
  <si>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</si>
  <si>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</si>
  <si>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</si>
  <si>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</si>
  <si>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</si>
  <si>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</si>
  <si>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</si>
  <si>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</si>
  <si>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</si>
  <si>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</si>
  <si>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</si>
  <si>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</si>
  <si>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</si>
  <si>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</si>
  <si>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</si>
  <si>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</si>
  <si>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</si>
  <si>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</si>
  <si>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</si>
  <si>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</si>
  <si>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</si>
  <si>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</si>
  <si>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</si>
  <si>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</si>
  <si>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</si>
  <si>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</si>
  <si>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</si>
  <si>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</si>
  <si>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</si>
  <si>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</si>
  <si>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</si>
  <si>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</si>
  <si>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</si>
  <si>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</si>
  <si>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</si>
  <si>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</si>
  <si>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</si>
  <si>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</si>
  <si>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</si>
  <si>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</si>
  <si>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</si>
  <si>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</si>
  <si>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</si>
  <si>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</si>
  <si>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</si>
  <si>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</si>
  <si>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</si>
  <si>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</si>
  <si>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</si>
  <si>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</si>
  <si>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</si>
  <si>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</si>
  <si>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</si>
  <si>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</si>
  <si>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</si>
  <si>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</si>
  <si>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</si>
  <si>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</si>
  <si>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</si>
  <si>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</si>
  <si>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</si>
  <si>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</si>
  <si>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</si>
  <si>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</si>
  <si>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</si>
  <si>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</si>
  <si>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</si>
  <si>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</si>
  <si>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</si>
  <si>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</si>
  <si>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</si>
  <si>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</si>
  <si>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</si>
  <si>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</si>
  <si>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</si>
  <si>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</si>
  <si>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</si>
  <si>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</si>
  <si>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</si>
  <si>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</si>
  <si>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</si>
  <si>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</si>
  <si>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</si>
  <si>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</si>
  <si>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</si>
  <si>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</si>
  <si>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</si>
  <si>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</si>
  <si>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</si>
  <si>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</si>
  <si>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</si>
  <si>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</si>
  <si>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</si>
  <si>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</si>
  <si>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</si>
  <si>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</si>
  <si>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</si>
  <si>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</si>
  <si>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</si>
  <si>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</si>
  <si>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</si>
  <si>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</si>
  <si>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</si>
  <si>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</si>
  <si>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</si>
  <si>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</si>
  <si>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</si>
  <si>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</si>
  <si>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</si>
  <si>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</si>
  <si>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</si>
  <si>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</si>
  <si>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</si>
  <si>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</si>
  <si>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</si>
  <si>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</si>
  <si>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</si>
  <si>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</si>
  <si>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</si>
  <si>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</si>
  <si>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</si>
  <si>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</si>
  <si>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</si>
  <si>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</si>
  <si>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</si>
  <si>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</si>
  <si>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</si>
  <si>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</si>
  <si>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</si>
  <si>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</si>
  <si>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</si>
  <si>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</si>
  <si>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</si>
  <si>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</si>
  <si>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</si>
  <si>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</si>
  <si>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</si>
  <si>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</si>
  <si>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</si>
  <si>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</si>
  <si>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</si>
  <si>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</si>
  <si>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</si>
  <si>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</si>
  <si>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</si>
  <si>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</si>
  <si>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</si>
  <si>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</si>
  <si>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</si>
  <si>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</si>
  <si>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</si>
  <si>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</si>
  <si>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</si>
  <si>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</si>
  <si>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</si>
  <si>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</si>
  <si>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</si>
  <si>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</si>
  <si>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</si>
  <si>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</si>
  <si>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</si>
  <si>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</si>
  <si>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</si>
  <si>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</si>
  <si>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</si>
  <si>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</si>
  <si>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</si>
  <si>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</si>
  <si>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</si>
  <si>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</si>
  <si>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</si>
  <si>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</si>
  <si>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</si>
  <si>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</si>
  <si>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</si>
  <si>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</si>
  <si>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</si>
  <si>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</si>
  <si>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</si>
  <si>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</si>
  <si>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</si>
  <si>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</si>
  <si>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</si>
  <si>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</si>
  <si>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</si>
  <si>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</si>
  <si>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</si>
  <si>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</si>
  <si>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</si>
  <si>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</si>
  <si>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</si>
  <si>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</si>
  <si>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</si>
  <si>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</si>
  <si>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</si>
  <si>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</si>
  <si>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</si>
  <si>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</si>
  <si>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</si>
  <si>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</si>
  <si>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</si>
  <si>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</si>
  <si>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</si>
  <si>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</si>
  <si>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</si>
  <si>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</si>
  <si>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</si>
  <si>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</si>
  <si>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</si>
  <si>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</si>
  <si>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</si>
  <si>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</si>
  <si>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</si>
  <si>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</si>
  <si>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</si>
  <si>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</si>
  <si>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</si>
  <si>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</si>
  <si>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</si>
  <si>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</si>
  <si>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</si>
  <si>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</si>
  <si>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</si>
  <si>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</si>
  <si>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</si>
  <si>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</si>
  <si>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</si>
  <si>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</si>
  <si>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</si>
  <si>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</si>
  <si>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</si>
  <si>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</si>
  <si>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</si>
  <si>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</si>
  <si>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</si>
  <si>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</si>
  <si>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</si>
  <si>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</si>
  <si>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</si>
  <si>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</si>
  <si>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</si>
  <si>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</si>
  <si>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</si>
  <si>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</si>
  <si>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</si>
  <si>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</si>
  <si>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</si>
  <si>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</si>
  <si>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</si>
  <si>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</si>
  <si>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</si>
  <si>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</si>
  <si>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</si>
  <si>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</si>
  <si>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</si>
  <si>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</si>
  <si>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</si>
  <si>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</si>
  <si>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</si>
  <si>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</si>
  <si>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</si>
  <si>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</si>
  <si>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</si>
  <si>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</si>
  <si>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</si>
  <si>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</si>
  <si>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</si>
  <si>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</si>
  <si>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</si>
  <si>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</si>
  <si>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</si>
  <si>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</si>
  <si>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</si>
  <si>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</si>
  <si>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</si>
  <si>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</si>
  <si>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</si>
  <si>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</si>
  <si>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</si>
  <si>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</si>
  <si>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</si>
  <si>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</si>
  <si>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</si>
  <si>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</si>
  <si>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</si>
  <si>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</si>
  <si>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</si>
  <si>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</si>
  <si>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</si>
  <si>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</si>
  <si>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</si>
  <si>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</si>
  <si>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</si>
  <si>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</si>
  <si>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</si>
  <si>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</si>
  <si>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</si>
  <si>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</si>
  <si>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</si>
  <si>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</si>
  <si>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</si>
  <si>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</si>
  <si>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</si>
  <si>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</si>
  <si>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</si>
  <si>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</si>
  <si>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</si>
  <si>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</si>
  <si>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</si>
  <si>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</si>
  <si>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</si>
  <si>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</si>
  <si>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</si>
  <si>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</si>
  <si>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</si>
  <si>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</si>
  <si>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</si>
  <si>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</si>
  <si>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</si>
  <si>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</si>
  <si>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</si>
  <si>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</si>
  <si>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</si>
  <si>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</si>
  <si>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</si>
  <si>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</si>
  <si>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</si>
  <si>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</si>
  <si>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</si>
  <si>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</si>
  <si>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</si>
  <si>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</si>
  <si>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</si>
  <si>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</si>
  <si>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</si>
  <si>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</si>
  <si>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</si>
  <si>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</si>
  <si>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</si>
  <si>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</si>
  <si>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</si>
  <si>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</si>
  <si>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</si>
  <si>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</si>
  <si>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</si>
  <si>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</si>
  <si>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</si>
  <si>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</si>
  <si>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</si>
  <si>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</si>
  <si>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</si>
  <si>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</si>
  <si>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</si>
  <si>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</si>
  <si>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</si>
  <si>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</si>
  <si>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</si>
  <si>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</si>
  <si>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</si>
  <si>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</si>
  <si>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</si>
  <si>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</si>
  <si>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</si>
  <si>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</si>
  <si>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</si>
  <si>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</si>
  <si>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</si>
  <si>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</si>
  <si>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</si>
  <si>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</si>
  <si>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</si>
  <si>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</si>
  <si>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</si>
  <si>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</si>
  <si>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</si>
  <si>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</si>
  <si>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</si>
  <si>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</si>
  <si>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</si>
  <si>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</si>
  <si>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</si>
  <si>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</si>
  <si>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</si>
  <si>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</si>
  <si>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</si>
  <si>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</si>
  <si>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</si>
  <si>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</si>
  <si>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</si>
  <si>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</si>
  <si>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</si>
  <si>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</si>
  <si>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</si>
  <si>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</si>
  <si>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</si>
  <si>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</si>
  <si>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</si>
  <si>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</si>
  <si>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</si>
  <si>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</si>
  <si>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</si>
  <si>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</si>
  <si>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</si>
  <si>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</si>
  <si>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</si>
  <si>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</si>
  <si>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</si>
  <si>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</si>
  <si>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</si>
  <si>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</si>
  <si>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</si>
  <si>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</si>
  <si>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</si>
  <si>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</si>
  <si>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</si>
  <si>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</si>
  <si>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</si>
  <si>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</si>
  <si>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</si>
  <si>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</si>
  <si>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</si>
  <si>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</si>
  <si>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</si>
  <si>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</si>
  <si>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</si>
  <si>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</si>
  <si>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</si>
  <si>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</si>
  <si>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</si>
  <si>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</si>
  <si>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</si>
  <si>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</si>
  <si>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</si>
  <si>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</si>
  <si>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</si>
  <si>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</si>
  <si>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</si>
  <si>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</si>
  <si>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</si>
  <si>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</si>
  <si>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</si>
  <si>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</si>
  <si>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</si>
  <si>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</si>
  <si>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</si>
  <si>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</si>
  <si>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</si>
  <si>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</si>
  <si>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</si>
  <si>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</si>
  <si>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</si>
  <si>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</si>
  <si>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</si>
  <si>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</si>
  <si>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</si>
  <si>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</si>
  <si>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</si>
  <si>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</si>
  <si>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</si>
  <si>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</si>
  <si>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</si>
  <si>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</si>
  <si>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</si>
  <si>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</si>
  <si>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</si>
  <si>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</si>
  <si>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</si>
  <si>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</si>
  <si>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</si>
  <si>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</si>
  <si>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</si>
  <si>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</si>
  <si>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</si>
  <si>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</si>
  <si>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</si>
  <si>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</si>
  <si>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</si>
  <si>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</si>
  <si>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</si>
  <si>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</si>
  <si>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</si>
  <si>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</si>
  <si>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</si>
  <si>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</si>
  <si>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</si>
  <si>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</si>
  <si>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</si>
  <si>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</si>
  <si>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</si>
  <si>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</si>
  <si>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</si>
  <si>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</si>
  <si>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</si>
  <si>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</si>
  <si>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</si>
  <si>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</si>
  <si>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</si>
  <si>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</si>
  <si>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</si>
  <si>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</si>
  <si>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</si>
  <si>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</si>
  <si>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</si>
  <si>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</si>
  <si>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</si>
  <si>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</si>
  <si>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</si>
  <si>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</si>
  <si>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</si>
  <si>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</si>
  <si>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</si>
  <si>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</si>
  <si>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</si>
  <si>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</si>
  <si>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</si>
  <si>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</si>
  <si>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</si>
  <si>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</si>
  <si>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</si>
  <si>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</si>
  <si>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</si>
  <si>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</si>
  <si>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</si>
  <si>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</si>
  <si>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</si>
  <si>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</si>
  <si>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</si>
  <si>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</si>
  <si>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</si>
  <si>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</si>
  <si>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</si>
  <si>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</si>
  <si>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</si>
  <si>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</si>
  <si>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</si>
  <si>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</si>
  <si>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</si>
  <si>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</si>
  <si>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</si>
  <si>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</si>
  <si>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</si>
  <si>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</si>
  <si>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</si>
  <si>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</si>
  <si>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</si>
  <si>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</si>
  <si>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</si>
  <si>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</si>
  <si>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</si>
  <si>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</si>
  <si>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</si>
  <si>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</si>
  <si>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</si>
  <si>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</si>
  <si>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</si>
  <si>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</si>
  <si>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</si>
  <si>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</si>
  <si>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</si>
  <si>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</si>
  <si>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</si>
  <si>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</si>
  <si>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</si>
  <si>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</si>
  <si>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</si>
  <si>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</si>
  <si>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</si>
  <si>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</si>
  <si>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</si>
  <si>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</si>
  <si>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</si>
  <si>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</si>
  <si>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</si>
  <si>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</si>
  <si>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</si>
  <si>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</si>
  <si>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</si>
  <si>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</si>
  <si>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</si>
  <si>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</si>
  <si>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</si>
  <si>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</si>
  <si>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</si>
  <si>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</si>
  <si>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</si>
  <si>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</si>
  <si>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</si>
  <si>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</si>
  <si>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</si>
  <si>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</si>
  <si>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</si>
  <si>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</si>
  <si>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</si>
  <si>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</si>
  <si>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</si>
  <si>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</si>
  <si>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</si>
  <si>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</si>
  <si>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</si>
  <si>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</si>
  <si>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</si>
  <si>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</si>
  <si>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</si>
  <si>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</si>
  <si>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</si>
  <si>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</si>
  <si>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</si>
  <si>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</si>
  <si>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</si>
  <si>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</si>
  <si>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</si>
  <si>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</si>
  <si>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</si>
  <si>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</si>
  <si>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</si>
  <si>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</si>
  <si>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</si>
  <si>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</si>
  <si>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</si>
  <si>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</si>
  <si>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</si>
  <si>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</si>
  <si>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</si>
  <si>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</si>
  <si>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</si>
  <si>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</si>
  <si>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</si>
  <si>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</si>
  <si>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</si>
  <si>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</si>
  <si>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</si>
  <si>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</si>
  <si>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</si>
  <si>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</si>
  <si>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</si>
  <si>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</si>
  <si>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</si>
  <si>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</si>
  <si>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</si>
  <si>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</si>
  <si>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</si>
  <si>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</si>
  <si>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</si>
  <si>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</si>
  <si>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</si>
  <si>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</si>
  <si>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</si>
  <si>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</si>
  <si>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</si>
  <si>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</si>
  <si>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</si>
  <si>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</si>
  <si>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</si>
  <si>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</si>
  <si>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</si>
  <si>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</si>
  <si>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</si>
  <si>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</si>
  <si>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</si>
  <si>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</si>
  <si>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</si>
  <si>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</si>
  <si>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</si>
  <si>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</si>
  <si>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</si>
  <si>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</si>
  <si>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</si>
  <si>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</si>
  <si>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</si>
  <si>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</si>
  <si>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</si>
  <si>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</si>
  <si>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</si>
  <si>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</si>
  <si>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</si>
  <si>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</si>
  <si>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</si>
  <si>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</si>
  <si>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</si>
  <si>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</si>
  <si>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</si>
  <si>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</si>
  <si>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</si>
  <si>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</si>
  <si>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</si>
  <si>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</si>
  <si>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</si>
  <si>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</si>
  <si>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</si>
  <si>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</si>
  <si>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</si>
  <si>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</si>
  <si>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</si>
  <si>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</si>
  <si>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</si>
  <si>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</si>
  <si>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</si>
  <si>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</si>
  <si>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</si>
  <si>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</si>
  <si>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</si>
  <si>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</si>
  <si>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</si>
  <si>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</si>
  <si>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</si>
  <si>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</si>
  <si>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</si>
  <si>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</si>
  <si>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</si>
  <si>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</si>
  <si>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</si>
  <si>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</si>
  <si>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</si>
  <si>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</si>
  <si>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</si>
  <si>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</si>
  <si>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</si>
  <si>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</si>
  <si>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</si>
  <si>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</si>
  <si>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</si>
  <si>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</si>
  <si>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</si>
  <si>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</si>
  <si>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</si>
  <si>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</si>
  <si>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</si>
  <si>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</si>
  <si>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</si>
  <si>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</si>
  <si>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</si>
  <si>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</si>
  <si>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</si>
  <si>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</si>
  <si>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</si>
  <si>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</si>
  <si>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</si>
  <si>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</si>
  <si>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</si>
  <si>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</si>
  <si>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</si>
  <si>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</si>
  <si>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</si>
  <si>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</si>
  <si>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</si>
  <si>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</si>
  <si>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</si>
  <si>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</si>
  <si>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</si>
  <si>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</si>
  <si>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</si>
  <si>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</si>
  <si>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</si>
  <si>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</si>
  <si>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</si>
  <si>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</si>
  <si>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</si>
  <si>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</si>
  <si>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</si>
  <si>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</si>
  <si>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</si>
  <si>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</si>
  <si>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</si>
  <si>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</si>
  <si>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</si>
  <si>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</si>
  <si>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</si>
  <si>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</si>
  <si>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</si>
  <si>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</si>
  <si>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</si>
  <si>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</si>
  <si>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</si>
  <si>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</si>
  <si>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</si>
  <si>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</si>
  <si>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</si>
  <si>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</si>
  <si>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</si>
  <si>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</si>
  <si>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</si>
  <si>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</si>
  <si>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</si>
  <si>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</si>
  <si>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</si>
  <si>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</si>
  <si>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</si>
  <si>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</si>
  <si>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</si>
  <si>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</si>
  <si>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</si>
  <si>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</si>
  <si>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</si>
  <si>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</si>
  <si>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</si>
  <si>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</si>
  <si>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</si>
  <si>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</si>
  <si>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</si>
  <si>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</si>
  <si>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</si>
  <si>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</si>
  <si>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</si>
  <si>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</si>
  <si>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</si>
  <si>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</si>
  <si>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</si>
  <si>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</si>
  <si>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</si>
  <si>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</si>
  <si>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</si>
  <si>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</si>
  <si>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</si>
  <si>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</si>
  <si>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</si>
  <si>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</si>
  <si>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</si>
  <si>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</si>
  <si>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</si>
  <si>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</si>
  <si>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</si>
  <si>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</si>
  <si>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</si>
  <si>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</si>
  <si>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</si>
  <si>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</si>
  <si>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</si>
  <si>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</si>
  <si>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</si>
  <si>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</si>
  <si>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</si>
  <si>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</si>
  <si>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</si>
  <si>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</si>
  <si>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</si>
  <si>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</si>
  <si>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</si>
  <si>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</si>
  <si>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</si>
  <si>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</si>
  <si>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</si>
  <si>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</si>
  <si>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</si>
  <si>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</si>
  <si>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</si>
  <si>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</si>
  <si>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</si>
  <si>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</si>
  <si>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</si>
  <si>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</si>
  <si>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</si>
  <si>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</si>
  <si>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</si>
  <si>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</si>
  <si>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</si>
  <si>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</si>
  <si>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</si>
  <si>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</si>
  <si>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</si>
  <si>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</si>
  <si>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</si>
  <si>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</si>
  <si>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</si>
  <si>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</si>
  <si>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</si>
  <si>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</si>
  <si>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</si>
  <si>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</si>
  <si>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</si>
  <si>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</si>
  <si>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</si>
  <si>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</si>
  <si>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</si>
  <si>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</si>
  <si>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</si>
  <si>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</si>
  <si>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</si>
  <si>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</si>
  <si>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</si>
  <si>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</si>
  <si>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</si>
  <si>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</si>
  <si>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</si>
  <si>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</si>
  <si>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</si>
  <si>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</si>
  <si>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</si>
  <si>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</si>
  <si>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</si>
  <si>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</si>
  <si>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</si>
  <si>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</si>
  <si>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</si>
  <si>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</si>
  <si>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</si>
  <si>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</si>
  <si>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</si>
  <si>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</si>
  <si>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</si>
  <si>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</si>
  <si>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</si>
  <si>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</si>
  <si>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</si>
  <si>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</si>
  <si>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</si>
  <si>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</si>
  <si>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</si>
  <si>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</si>
  <si>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</si>
  <si>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</si>
  <si>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</si>
  <si>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</si>
  <si>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</si>
  <si>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</si>
  <si>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</si>
  <si>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</si>
  <si>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</si>
  <si>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</si>
  <si>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</si>
  <si>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</si>
  <si>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</si>
  <si>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</si>
  <si>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</si>
  <si>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</si>
  <si>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</si>
  <si>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</si>
  <si>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</si>
  <si>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</si>
  <si>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</si>
  <si>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</si>
  <si>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</si>
  <si>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</si>
  <si>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</si>
  <si>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</si>
  <si>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</si>
  <si>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</si>
  <si>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</si>
  <si>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</si>
  <si>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</si>
  <si>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</si>
  <si>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</si>
  <si>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</si>
  <si>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</si>
  <si>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</si>
  <si>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</si>
  <si>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</si>
  <si>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</si>
  <si>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</si>
  <si>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</si>
  <si>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</si>
  <si>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</si>
  <si>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</si>
  <si>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</si>
  <si>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</si>
  <si>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</si>
  <si>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</si>
  <si>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</si>
  <si>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</si>
  <si>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</si>
  <si>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</si>
  <si>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</si>
  <si>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</si>
  <si>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</si>
  <si>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</si>
  <si>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</si>
  <si>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</si>
  <si>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</si>
  <si>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</si>
  <si>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</si>
  <si>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</si>
  <si>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</si>
  <si>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</si>
  <si>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</si>
  <si>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</si>
  <si>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</si>
  <si>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</si>
  <si>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</si>
  <si>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</si>
  <si>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</si>
  <si>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</si>
  <si>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</si>
  <si>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</si>
  <si>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</si>
  <si>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</si>
  <si>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</si>
  <si>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</si>
  <si>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</si>
  <si>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</si>
  <si>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</si>
  <si>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</si>
  <si>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</si>
  <si>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</si>
  <si>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</si>
  <si>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</si>
  <si>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</si>
  <si>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</si>
  <si>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</si>
  <si>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</si>
  <si>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</si>
  <si>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</si>
  <si>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</si>
  <si>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</si>
  <si>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</si>
  <si>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</si>
  <si>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</si>
  <si>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</si>
  <si>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</si>
  <si>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</si>
  <si>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</si>
  <si>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</si>
  <si>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</si>
  <si>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</si>
  <si>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</si>
  <si>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</si>
  <si>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</si>
  <si>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</si>
  <si>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</si>
  <si>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</si>
  <si>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</si>
  <si>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</si>
  <si>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</si>
  <si>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</si>
  <si>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</si>
  <si>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</si>
  <si>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</si>
  <si>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</si>
  <si>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</si>
  <si>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</si>
  <si>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</si>
  <si>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</si>
  <si>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</si>
  <si>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</si>
  <si>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</si>
  <si>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</si>
  <si>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</si>
  <si>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</si>
  <si>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</si>
  <si>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</si>
  <si>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</si>
  <si>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</si>
  <si>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</si>
  <si>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</si>
  <si>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</si>
  <si>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</si>
  <si>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</si>
  <si>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</si>
  <si>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</si>
  <si>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</si>
  <si>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</si>
  <si>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</si>
  <si>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</si>
  <si>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</si>
  <si>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</si>
  <si>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</si>
  <si>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</si>
  <si>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</si>
  <si>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</si>
  <si>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</si>
  <si>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</si>
  <si>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</si>
  <si>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</si>
  <si>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</si>
  <si>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</si>
  <si>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</si>
  <si>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</si>
  <si>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</si>
  <si>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</si>
  <si>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</si>
  <si>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</si>
  <si>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</si>
  <si>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</si>
  <si>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</si>
  <si>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</si>
  <si>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</si>
  <si>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</si>
  <si>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</si>
  <si>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</si>
  <si>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</si>
  <si>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</si>
  <si>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</si>
  <si>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</si>
  <si>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</si>
  <si>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</si>
  <si>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</si>
  <si>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</si>
  <si>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</si>
  <si>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</si>
  <si>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</si>
  <si>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</si>
  <si>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</si>
  <si>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</si>
  <si>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</si>
  <si>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</si>
  <si>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</si>
  <si>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</si>
  <si>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</si>
  <si>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</si>
  <si>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</si>
  <si>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</si>
  <si>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</si>
  <si>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</si>
  <si>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</si>
  <si>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</si>
  <si>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</si>
  <si>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</si>
  <si>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</si>
  <si>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</si>
  <si>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</si>
  <si>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</si>
  <si>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</si>
  <si>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</si>
  <si>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</si>
  <si>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</si>
  <si>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</si>
  <si>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</si>
  <si>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</si>
  <si>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</si>
  <si>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</si>
  <si>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</si>
  <si>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</si>
  <si>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</si>
  <si>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</si>
  <si>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</si>
  <si>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</si>
  <si>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</si>
  <si>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</si>
  <si>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</si>
  <si>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</si>
  <si>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</si>
  <si>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</si>
  <si>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</si>
  <si>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</si>
  <si>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</si>
  <si>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</si>
  <si>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</si>
  <si>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</si>
  <si>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</si>
  <si>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</si>
  <si>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</si>
  <si>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</si>
  <si>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</si>
  <si>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</si>
  <si>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</si>
  <si>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</si>
  <si>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</si>
  <si>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</si>
  <si>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</si>
  <si>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</si>
  <si>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</si>
  <si>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</si>
  <si>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</si>
  <si>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</si>
  <si>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</si>
  <si>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</si>
  <si>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</si>
  <si>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</si>
  <si>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</si>
  <si>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</si>
  <si>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</si>
  <si>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</si>
  <si>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</si>
  <si>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</si>
  <si>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</si>
  <si>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</si>
  <si>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</si>
  <si>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</si>
  <si>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</si>
  <si>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</si>
  <si>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</si>
  <si>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</si>
  <si>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</si>
  <si>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</si>
  <si>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</si>
  <si>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</si>
  <si>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</si>
  <si>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</si>
  <si>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</si>
  <si>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</si>
  <si>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</si>
  <si>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</si>
  <si>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</si>
  <si>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</si>
  <si>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</si>
  <si>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</si>
  <si>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</si>
  <si>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</si>
  <si>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</si>
  <si>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</si>
  <si>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</si>
  <si>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</si>
  <si>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</si>
  <si>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</si>
  <si>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</si>
  <si>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</si>
  <si>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</si>
  <si>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</si>
  <si>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</si>
  <si>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</si>
  <si>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</si>
  <si>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</si>
  <si>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</si>
  <si>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</si>
  <si>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</si>
  <si>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</si>
  <si>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</si>
  <si>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</si>
  <si>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</si>
  <si>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</si>
  <si>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</si>
  <si>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</si>
  <si>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</si>
  <si>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</si>
  <si>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</si>
  <si>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</si>
  <si>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</si>
  <si>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</si>
  <si>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</si>
  <si>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</si>
  <si>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</si>
  <si>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</si>
  <si>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</si>
  <si>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</si>
  <si>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</si>
  <si>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</si>
  <si>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</si>
  <si>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</si>
  <si>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</si>
  <si>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</si>
  <si>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</si>
  <si>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</si>
  <si>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</si>
  <si>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</si>
  <si>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</si>
  <si>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</si>
  <si>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</si>
  <si>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</si>
  <si>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</si>
  <si>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</si>
  <si>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</si>
  <si>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</si>
  <si>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</si>
  <si>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</si>
  <si>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</si>
  <si>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</si>
  <si>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</si>
  <si>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</si>
  <si>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</si>
  <si>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</si>
  <si>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</si>
  <si>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</si>
  <si>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</si>
  <si>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</si>
  <si>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</si>
  <si>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</si>
  <si>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</si>
  <si>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</si>
  <si>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</si>
  <si>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</si>
  <si>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</si>
  <si>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</si>
  <si>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</si>
  <si>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</si>
  <si>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</si>
  <si>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</si>
  <si>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</si>
  <si>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</si>
  <si>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</si>
  <si>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</si>
  <si>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</si>
  <si>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</si>
  <si>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</si>
  <si>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</si>
  <si>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</si>
  <si>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</si>
  <si>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</si>
  <si>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</si>
  <si>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</si>
  <si>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</si>
  <si>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</si>
  <si>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</si>
  <si>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</si>
  <si>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</si>
  <si>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</si>
  <si>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</si>
  <si>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</si>
  <si>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</si>
  <si>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</si>
  <si>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</si>
  <si>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</si>
  <si>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</si>
  <si>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</si>
  <si>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</si>
  <si>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</si>
  <si>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</si>
  <si>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</si>
  <si>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</si>
  <si>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</si>
  <si>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</si>
  <si>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</si>
  <si>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</si>
  <si>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</si>
  <si>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</si>
  <si>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</si>
  <si>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</si>
  <si>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</si>
  <si>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</si>
  <si>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</si>
  <si>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</si>
  <si>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</si>
  <si>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</si>
  <si>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</si>
  <si>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</si>
  <si>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</si>
  <si>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</si>
  <si>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</si>
  <si>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</si>
  <si>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</si>
  <si>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</si>
  <si>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</si>
  <si>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</si>
  <si>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</si>
  <si>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</si>
  <si>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</si>
  <si>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</si>
  <si>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</si>
  <si>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</si>
  <si>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</si>
  <si>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</si>
  <si>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</si>
  <si>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</si>
  <si>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</si>
  <si>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</si>
  <si>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</si>
  <si>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</si>
  <si>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</si>
  <si>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</si>
  <si>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</si>
  <si>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</si>
  <si>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</si>
  <si>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</si>
  <si>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</si>
  <si>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</si>
  <si>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</si>
  <si>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</si>
  <si>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</si>
  <si>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</si>
  <si>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</si>
  <si>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</si>
  <si>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</si>
  <si>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</si>
  <si>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</si>
  <si>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</si>
  <si>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</si>
  <si>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</si>
  <si>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</si>
  <si>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</si>
  <si>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</si>
  <si>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</si>
  <si>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</si>
  <si>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</si>
  <si>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</si>
  <si>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</si>
  <si>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</si>
  <si>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</si>
  <si>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</si>
  <si>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</si>
  <si>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</si>
  <si>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</si>
  <si>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</si>
  <si>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</si>
  <si>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</si>
  <si>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</si>
  <si>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</si>
  <si>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</si>
  <si>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</si>
  <si>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</si>
  <si>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</si>
  <si>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</si>
  <si>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</si>
  <si>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</si>
  <si>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</si>
  <si>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</si>
  <si>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</si>
  <si>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</si>
  <si>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</si>
  <si>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</si>
  <si>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</si>
  <si>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</si>
  <si>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</si>
  <si>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</si>
  <si>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</si>
  <si>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</si>
  <si>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</si>
  <si>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</si>
  <si>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</si>
  <si>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</si>
  <si>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</si>
  <si>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</si>
  <si>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</si>
  <si>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</si>
  <si>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</si>
  <si>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</si>
  <si>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</si>
  <si>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</si>
  <si>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</si>
  <si>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</si>
  <si>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</si>
  <si>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</si>
  <si>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</si>
  <si>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</si>
  <si>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</si>
  <si>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</si>
  <si>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</si>
  <si>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</si>
  <si>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</si>
  <si>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</si>
  <si>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</si>
  <si>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</si>
  <si>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</si>
  <si>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</si>
  <si>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</si>
  <si>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</si>
  <si>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</si>
  <si>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</si>
  <si>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</si>
  <si>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</si>
  <si>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</si>
  <si>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</si>
  <si>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</si>
  <si>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</si>
  <si>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</si>
  <si>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</si>
  <si>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</si>
  <si>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</si>
  <si>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</si>
  <si>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</si>
  <si>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</si>
  <si>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</si>
  <si>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</si>
  <si>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</si>
  <si>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</si>
  <si>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</si>
  <si>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</si>
  <si>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</si>
  <si>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</si>
  <si>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</si>
  <si>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</si>
  <si>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</si>
  <si>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</si>
  <si>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</si>
  <si>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</si>
  <si>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</si>
  <si>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</si>
  <si>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</si>
  <si>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</si>
  <si>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</si>
  <si>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</si>
  <si>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</si>
  <si>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</si>
  <si>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</si>
  <si>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</si>
  <si>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</si>
  <si>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</si>
  <si>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</si>
  <si>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</si>
  <si>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</si>
  <si>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</si>
  <si>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</si>
  <si>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</si>
  <si>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</si>
  <si>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</si>
  <si>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</si>
  <si>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</si>
  <si>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</si>
  <si>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</si>
  <si>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</si>
  <si>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</si>
  <si>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</si>
  <si>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</si>
  <si>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</si>
  <si>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</si>
  <si>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</si>
  <si>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</si>
  <si>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</si>
  <si>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</si>
  <si>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</si>
  <si>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</si>
  <si>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</si>
  <si>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</si>
  <si>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</si>
  <si>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</si>
  <si>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</si>
  <si>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</si>
  <si>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</si>
  <si>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</si>
  <si>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</si>
  <si>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</si>
  <si>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</si>
  <si>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</si>
  <si>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</si>
  <si>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</si>
  <si>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</si>
  <si>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</si>
  <si>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</si>
  <si>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</si>
  <si>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</si>
  <si>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</si>
  <si>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</si>
  <si>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</si>
  <si>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</si>
  <si>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</si>
  <si>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</si>
  <si>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</si>
  <si>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</si>
  <si>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</si>
  <si>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</si>
  <si>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</si>
  <si>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</si>
  <si>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</si>
  <si>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</si>
  <si>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</si>
  <si>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</si>
  <si>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</si>
  <si>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</si>
  <si>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</si>
  <si>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</si>
  <si>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</si>
  <si>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</si>
  <si>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</si>
  <si>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</si>
  <si>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</si>
  <si>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</si>
  <si>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</si>
  <si>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</si>
  <si>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</si>
  <si>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</si>
  <si>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</si>
  <si>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</si>
  <si>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</si>
  <si>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</si>
  <si>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</si>
  <si>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</si>
  <si>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</si>
  <si>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</si>
  <si>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</si>
  <si>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</si>
  <si>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</si>
  <si>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</si>
  <si>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</si>
  <si>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</si>
  <si>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</si>
  <si>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</si>
  <si>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</si>
  <si>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</si>
  <si>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</si>
  <si>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</si>
  <si>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</si>
  <si>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</si>
  <si>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</si>
  <si>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</si>
  <si>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</si>
  <si>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</si>
  <si>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</si>
  <si>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</si>
  <si>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</si>
  <si>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</si>
  <si>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</si>
  <si>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</si>
  <si>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</si>
  <si>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</si>
  <si>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</si>
  <si>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</si>
  <si>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</si>
  <si>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</si>
  <si>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</si>
  <si>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</si>
  <si>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</si>
  <si>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</si>
  <si>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</si>
  <si>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</si>
  <si>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</si>
  <si>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</si>
  <si>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</si>
  <si>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</si>
  <si>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</si>
  <si>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</si>
  <si>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</si>
  <si>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</si>
  <si>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</si>
  <si>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</si>
  <si>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</si>
  <si>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</si>
  <si>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</si>
  <si>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</si>
  <si>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</si>
  <si>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</si>
  <si>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</si>
  <si>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</si>
  <si>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</si>
  <si>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</si>
  <si>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</si>
  <si>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</si>
  <si>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</si>
  <si>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</si>
  <si>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</si>
  <si>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</si>
  <si>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</si>
  <si>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</si>
  <si>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</si>
  <si>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</si>
  <si>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</si>
  <si>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</si>
  <si>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</si>
  <si>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</si>
  <si>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</si>
  <si>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</si>
  <si>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</si>
  <si>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</si>
  <si>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</si>
  <si>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</si>
  <si>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</si>
  <si>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</si>
  <si>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</si>
  <si>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</si>
  <si>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</si>
  <si>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</si>
  <si>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</si>
  <si>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</si>
  <si>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</si>
  <si>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</si>
  <si>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</si>
  <si>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</si>
  <si>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</si>
  <si>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</si>
  <si>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</si>
  <si>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</si>
  <si>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</si>
  <si>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</si>
  <si>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</si>
  <si>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</si>
  <si>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</si>
  <si>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</si>
  <si>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</si>
  <si>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</si>
  <si>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</si>
  <si>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</si>
  <si>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</si>
  <si>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</si>
  <si>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</si>
  <si>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</si>
  <si>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</si>
  <si>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</si>
  <si>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</si>
  <si>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</si>
  <si>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</si>
  <si>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</si>
  <si>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</si>
  <si>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</si>
  <si>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</si>
  <si>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</si>
  <si>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</si>
  <si>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</si>
  <si>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</si>
  <si>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</si>
  <si>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</si>
  <si>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</si>
  <si>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</si>
  <si>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</si>
  <si>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</si>
  <si>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</si>
  <si>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</si>
  <si>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</si>
  <si>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</si>
  <si>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</si>
  <si>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</si>
  <si>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</si>
  <si>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</si>
  <si>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</si>
  <si>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</si>
  <si>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</si>
  <si>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</si>
  <si>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</si>
  <si>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</si>
  <si>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</si>
  <si>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</si>
  <si>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</si>
  <si>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</si>
  <si>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</si>
  <si>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</si>
  <si>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</si>
  <si>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</si>
  <si>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</si>
  <si>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</si>
  <si>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</si>
  <si>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</si>
  <si>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</si>
  <si>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</si>
  <si>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</si>
  <si>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</si>
  <si>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</si>
  <si>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</si>
  <si>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</si>
  <si>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</si>
  <si>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</si>
  <si>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</si>
  <si>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</si>
  <si>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</si>
  <si>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</si>
  <si>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</si>
  <si>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</si>
  <si>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</si>
  <si>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</si>
  <si>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</si>
  <si>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</si>
  <si>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</si>
  <si>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</si>
  <si>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</si>
  <si>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</si>
  <si>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</si>
  <si>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</si>
  <si>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</si>
  <si>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</si>
  <si>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</si>
  <si>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</si>
  <si>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</si>
  <si>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</si>
  <si>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</si>
  <si>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</si>
  <si>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</si>
  <si>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</si>
  <si>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</si>
  <si>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</si>
  <si>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</si>
  <si>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</si>
  <si>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</si>
  <si>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</si>
  <si>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</si>
  <si>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</si>
  <si>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</si>
  <si>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</si>
  <si>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</si>
  <si>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</si>
  <si>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</si>
  <si>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</si>
  <si>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</si>
  <si>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</si>
  <si>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</si>
  <si>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</si>
  <si>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</si>
  <si>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</si>
  <si>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</si>
  <si>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</si>
  <si>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</si>
  <si>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</si>
  <si>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</si>
  <si>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</si>
  <si>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</si>
  <si>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</si>
  <si>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</si>
  <si>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</si>
  <si>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</si>
  <si>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</si>
  <si>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</si>
  <si>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</si>
  <si>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</si>
  <si>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</si>
  <si>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</si>
  <si>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</si>
  <si>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</si>
  <si>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</si>
  <si>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</si>
  <si>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</si>
  <si>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</si>
  <si>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</si>
  <si>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</si>
  <si>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</si>
  <si>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</si>
  <si>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</si>
  <si>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</si>
  <si>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</si>
  <si>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</si>
  <si>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</si>
  <si>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</si>
  <si>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</si>
  <si>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</si>
  <si>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</si>
  <si>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</si>
  <si>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</si>
  <si>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</si>
  <si>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</si>
  <si>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</si>
  <si>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</si>
  <si>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</si>
  <si>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</si>
  <si>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</si>
  <si>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</si>
  <si>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</si>
  <si>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</si>
  <si>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</si>
  <si>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</si>
  <si>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</si>
  <si>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</si>
  <si>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</si>
  <si>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</si>
  <si>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</si>
  <si>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</si>
  <si>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</si>
  <si>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</si>
  <si>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</si>
  <si>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</si>
  <si>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</si>
  <si>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</si>
  <si>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</si>
  <si>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</si>
  <si>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</si>
  <si>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</si>
  <si>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</si>
  <si>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</si>
  <si>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</si>
  <si>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</si>
  <si>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</si>
  <si>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</si>
  <si>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</si>
  <si>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</si>
  <si>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</si>
  <si>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</si>
  <si>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</si>
  <si>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</si>
  <si>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</si>
  <si>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</si>
  <si>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</si>
  <si>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</si>
  <si>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</si>
  <si>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</si>
  <si>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</si>
  <si>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</si>
  <si>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</si>
  <si>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</si>
  <si>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</si>
  <si>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</si>
  <si>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</si>
  <si>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</si>
  <si>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</si>
  <si>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</si>
  <si>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</si>
  <si>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</si>
  <si>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</si>
  <si>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</si>
  <si>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</si>
  <si>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</si>
  <si>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</si>
  <si>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</si>
  <si>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</si>
  <si>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</si>
  <si>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</si>
  <si>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</si>
  <si>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</si>
  <si>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</si>
  <si>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</si>
  <si>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</si>
  <si>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</si>
  <si>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</si>
  <si>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</si>
  <si>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</si>
  <si>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</si>
  <si>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</si>
  <si>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</si>
  <si>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</si>
  <si>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</si>
  <si>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</si>
  <si>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</si>
  <si>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</si>
  <si>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</si>
  <si>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</si>
  <si>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</si>
  <si>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</si>
  <si>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</si>
  <si>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</si>
  <si>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</si>
  <si>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</si>
  <si>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</si>
  <si>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</si>
  <si>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</si>
  <si>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</si>
  <si>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</si>
  <si>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</si>
  <si>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</si>
  <si>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</si>
  <si>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</si>
  <si>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</si>
  <si>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</si>
  <si>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</si>
  <si>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</si>
  <si>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</si>
  <si>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</si>
  <si>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</si>
  <si>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</si>
  <si>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</si>
  <si>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</si>
  <si>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</si>
  <si>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</si>
  <si>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</si>
  <si>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</si>
  <si>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</si>
  <si>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</si>
  <si>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</si>
  <si>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</si>
  <si>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</si>
  <si>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</si>
  <si>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</si>
  <si>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</si>
  <si>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</si>
  <si>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</si>
  <si>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</si>
  <si>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</si>
  <si>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</si>
  <si>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</si>
  <si>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</si>
  <si>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</si>
  <si>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</si>
  <si>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</si>
  <si>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</si>
  <si>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</si>
  <si>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</si>
  <si>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</si>
  <si>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</si>
  <si>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</si>
  <si>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</si>
  <si>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</si>
  <si>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</si>
  <si>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</si>
  <si>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</si>
  <si>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</si>
  <si>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</si>
  <si>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</si>
  <si>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</si>
  <si>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</si>
  <si>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</si>
  <si>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</si>
  <si>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</si>
  <si>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</si>
  <si>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</si>
  <si>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</si>
  <si>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</si>
  <si>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</si>
  <si>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</si>
  <si>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</si>
  <si>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</si>
  <si>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</si>
  <si>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</si>
  <si>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</si>
  <si>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</si>
  <si>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</si>
  <si>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</si>
  <si>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</si>
  <si>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</si>
  <si>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</si>
  <si>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</si>
  <si>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</si>
  <si>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</si>
  <si>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</si>
  <si>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</si>
  <si>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</si>
  <si>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</si>
  <si>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</si>
  <si>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</si>
  <si>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</si>
  <si>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</si>
  <si>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</si>
  <si>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</si>
  <si>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</si>
  <si>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</si>
  <si>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</si>
  <si>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</si>
  <si>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</si>
  <si>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</si>
  <si>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</si>
  <si>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</si>
  <si>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</si>
  <si>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</si>
  <si>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</si>
  <si>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</si>
  <si>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</si>
  <si>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</si>
  <si>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</si>
  <si>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</si>
  <si>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</si>
  <si>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</si>
  <si>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</si>
  <si>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</si>
  <si>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</si>
  <si>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</si>
  <si>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</si>
  <si>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</si>
  <si>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</si>
  <si>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</si>
  <si>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</si>
  <si>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</si>
  <si>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</si>
  <si>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</si>
  <si>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</si>
  <si>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</si>
  <si>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</si>
  <si>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</si>
  <si>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</si>
  <si>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</si>
  <si>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</si>
  <si>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</si>
  <si>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</si>
  <si>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</si>
  <si>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</si>
  <si>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</si>
  <si>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</si>
  <si>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</si>
  <si>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</si>
  <si>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</si>
  <si>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</si>
  <si>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</si>
  <si>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</si>
  <si>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</si>
  <si>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</si>
  <si>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</si>
  <si>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</si>
  <si>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</si>
  <si>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</si>
  <si>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</si>
  <si>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</si>
  <si>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</si>
  <si>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</si>
  <si>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</si>
  <si>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</si>
  <si>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</si>
  <si>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</si>
  <si>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</si>
  <si>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</si>
  <si>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</si>
  <si>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</si>
  <si>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</si>
  <si>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</si>
  <si>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</si>
  <si>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</si>
  <si>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</si>
  <si>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</si>
  <si>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</si>
  <si>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</si>
  <si>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</si>
  <si>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</si>
  <si>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</si>
  <si>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</si>
  <si>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</si>
  <si>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</si>
  <si>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</si>
  <si>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</si>
  <si>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</si>
  <si>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</si>
  <si>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</si>
  <si>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</si>
  <si>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</si>
  <si>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</si>
  <si>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</si>
  <si>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</si>
  <si>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</si>
  <si>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</si>
  <si>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</si>
  <si>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</si>
  <si>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</si>
  <si>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</si>
  <si>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</si>
  <si>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</si>
  <si>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</si>
  <si>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</si>
  <si>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</si>
  <si>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</si>
  <si>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</si>
  <si>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</si>
  <si>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</si>
  <si>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</si>
  <si>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</si>
  <si>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</si>
  <si>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</si>
  <si>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</si>
  <si>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</si>
  <si>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</si>
  <si>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</si>
  <si>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</si>
  <si>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</si>
  <si>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</si>
  <si>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</si>
  <si>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</si>
  <si>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</si>
  <si>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</si>
  <si>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</si>
  <si>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</si>
  <si>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</si>
  <si>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</si>
  <si>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</si>
  <si>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</si>
  <si>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</si>
  <si>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</si>
  <si>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</si>
  <si>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</si>
  <si>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</si>
  <si>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</si>
  <si>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</si>
  <si>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</si>
  <si>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</si>
  <si>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</si>
  <si>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</si>
  <si>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</si>
  <si>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</si>
  <si>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</si>
  <si>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</si>
  <si>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</si>
  <si>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</si>
  <si>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</si>
  <si>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</si>
  <si>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</si>
  <si>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</si>
  <si>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</si>
  <si>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</si>
  <si>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</si>
  <si>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</si>
  <si>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</si>
  <si>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</si>
  <si>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</si>
  <si>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</si>
  <si>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</si>
  <si>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</si>
  <si>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</si>
  <si>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</si>
  <si>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</si>
  <si>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</si>
  <si>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</si>
  <si>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</si>
  <si>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</si>
  <si>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</si>
  <si>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</si>
  <si>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</si>
  <si>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</si>
  <si>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</si>
  <si>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</si>
  <si>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</si>
  <si>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</si>
  <si>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</si>
  <si>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</si>
  <si>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</si>
  <si>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</si>
  <si>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</si>
  <si>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</si>
  <si>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</si>
  <si>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</si>
  <si>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</si>
  <si>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</si>
  <si>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</si>
  <si>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</si>
  <si>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</si>
  <si>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</si>
  <si>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</si>
  <si>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</si>
  <si>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</si>
  <si>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</si>
  <si>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</si>
  <si>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</si>
  <si>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</si>
  <si>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</si>
  <si>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</si>
  <si>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</si>
  <si>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</si>
  <si>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</si>
  <si>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</si>
  <si>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</si>
  <si>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</si>
  <si>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</si>
  <si>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</si>
  <si>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</si>
  <si>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</si>
  <si>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</si>
  <si>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</si>
  <si>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</si>
  <si>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</si>
  <si>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</si>
  <si>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</si>
  <si>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</si>
  <si>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</si>
  <si>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</si>
  <si>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</si>
  <si>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</si>
  <si>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</si>
  <si>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</si>
  <si>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</si>
  <si>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</si>
  <si>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</si>
  <si>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</si>
  <si>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</si>
  <si>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</si>
  <si>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</si>
  <si>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</si>
  <si>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</si>
  <si>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</si>
  <si>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</si>
  <si>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</si>
  <si>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</si>
  <si>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</si>
  <si>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</si>
  <si>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</si>
  <si>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</si>
  <si>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</si>
  <si>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</si>
  <si>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</si>
  <si>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</si>
  <si>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</si>
  <si>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</si>
  <si>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</si>
  <si>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</si>
  <si>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</si>
  <si>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</si>
  <si>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</si>
  <si>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</si>
  <si>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</si>
  <si>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</si>
  <si>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</si>
  <si>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</si>
  <si>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</si>
  <si>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</si>
  <si>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</si>
  <si>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</si>
  <si>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</si>
  <si>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</si>
  <si>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</si>
  <si>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</si>
  <si>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</si>
  <si>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</si>
  <si>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</si>
  <si>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</si>
  <si>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</si>
  <si>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</si>
  <si>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</si>
  <si>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</si>
  <si>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</si>
  <si>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</si>
  <si>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</si>
  <si>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</si>
  <si>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</si>
  <si>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</si>
  <si>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</si>
  <si>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</si>
  <si>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</si>
  <si>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</si>
  <si>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</si>
  <si>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</si>
  <si>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</si>
  <si>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</si>
  <si>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</si>
  <si>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</si>
  <si>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</si>
  <si>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</si>
  <si>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</si>
  <si>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</si>
  <si>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</si>
  <si>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</si>
  <si>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</si>
  <si>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</si>
  <si>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</si>
  <si>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</si>
  <si>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</si>
  <si>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</si>
  <si>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</si>
  <si>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</si>
  <si>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</si>
  <si>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</si>
  <si>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</si>
  <si>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</si>
  <si>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</si>
  <si>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</si>
  <si>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</si>
  <si>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</si>
  <si>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</si>
  <si>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</si>
  <si>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</si>
  <si>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</si>
  <si>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</si>
  <si>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</si>
  <si>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</si>
  <si>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</si>
  <si>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</si>
  <si>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</si>
  <si>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</si>
  <si>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</si>
  <si>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</si>
  <si>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</si>
  <si>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</si>
  <si>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</si>
  <si>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</si>
  <si>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</si>
  <si>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</si>
  <si>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</si>
  <si>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</si>
  <si>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</si>
  <si>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</si>
  <si>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</si>
  <si>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</si>
  <si>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</si>
  <si>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</si>
  <si>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</si>
  <si>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</si>
  <si>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</si>
  <si>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</si>
  <si>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</si>
  <si>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</si>
  <si>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</si>
  <si>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</si>
  <si>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</si>
  <si>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</si>
  <si>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</si>
  <si>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</si>
  <si>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</si>
  <si>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</si>
  <si>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</si>
  <si>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</si>
  <si>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</si>
  <si>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</si>
  <si>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</si>
  <si>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</si>
  <si>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</si>
  <si>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</si>
  <si>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</si>
  <si>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</si>
  <si>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</si>
  <si>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</si>
  <si>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</si>
  <si>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</si>
  <si>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</si>
  <si>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</si>
  <si>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</si>
  <si>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</si>
  <si>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</si>
  <si>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</si>
  <si>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</si>
  <si>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</si>
  <si>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</si>
  <si>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</si>
  <si>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</si>
  <si>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</si>
  <si>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</si>
  <si>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</si>
  <si>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</si>
  <si>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</si>
  <si>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</si>
  <si>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</si>
  <si>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</si>
  <si>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</si>
  <si>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</si>
  <si>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</si>
  <si>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</si>
  <si>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</si>
  <si>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</si>
  <si>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</si>
  <si>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</si>
  <si>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</si>
  <si>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</si>
  <si>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</si>
  <si>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</si>
  <si>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</si>
  <si>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</si>
  <si>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</si>
  <si>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</si>
  <si>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</si>
  <si>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</si>
  <si>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</si>
  <si>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</si>
  <si>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</si>
  <si>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</si>
  <si>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</si>
  <si>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</si>
  <si>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</si>
  <si>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</si>
  <si>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</si>
  <si>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</si>
  <si>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</si>
  <si>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</si>
  <si>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</si>
  <si>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</si>
  <si>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</si>
  <si>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</si>
  <si>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</si>
  <si>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</si>
  <si>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</si>
  <si>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</si>
  <si>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</si>
  <si>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</si>
  <si>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</si>
  <si>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</si>
  <si>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</si>
  <si>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</si>
  <si>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</si>
  <si>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</si>
  <si>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</si>
  <si>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</si>
  <si>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</si>
  <si>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</si>
  <si>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</si>
  <si>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</si>
  <si>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</si>
  <si>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</si>
  <si>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</si>
  <si>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</si>
  <si>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</si>
  <si>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</si>
  <si>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</si>
  <si>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</si>
  <si>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</si>
  <si>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</si>
  <si>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</si>
  <si>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</si>
  <si>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</si>
  <si>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</si>
  <si>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</si>
  <si>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</si>
  <si>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</si>
  <si>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</si>
  <si>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</si>
  <si>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</si>
  <si>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</si>
  <si>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</si>
  <si>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</si>
  <si>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</si>
  <si>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</si>
  <si>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</si>
  <si>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</si>
  <si>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</si>
  <si>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</si>
  <si>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</si>
  <si>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</si>
  <si>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</si>
  <si>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</si>
  <si>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</si>
  <si>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</si>
  <si>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</si>
  <si>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</si>
  <si>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</si>
  <si>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</si>
  <si>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</si>
  <si>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</si>
  <si>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</si>
  <si>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</si>
  <si>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</si>
  <si>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</si>
  <si>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</si>
  <si>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</si>
  <si>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</si>
  <si>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</si>
  <si>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</si>
  <si>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</si>
  <si>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</si>
  <si>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</si>
  <si>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</si>
  <si>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</si>
  <si>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</si>
  <si>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</si>
  <si>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</si>
  <si>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</si>
  <si>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</si>
  <si>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</si>
  <si>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</si>
  <si>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</si>
  <si>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</si>
  <si>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</si>
  <si>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</si>
  <si>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</si>
  <si>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</si>
  <si>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</si>
  <si>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</si>
  <si>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</si>
  <si>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</si>
  <si>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</si>
  <si>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</si>
  <si>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</si>
  <si>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</si>
  <si>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</si>
  <si>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</si>
  <si>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</si>
  <si>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</si>
  <si>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</si>
  <si>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</si>
  <si>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</si>
  <si>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</si>
  <si>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</si>
  <si>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</si>
  <si>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</si>
  <si>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</si>
  <si>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</si>
  <si>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</si>
  <si>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</si>
  <si>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</si>
  <si>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</si>
  <si>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</si>
  <si>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</si>
  <si>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</si>
  <si>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</si>
  <si>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</si>
  <si>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</si>
  <si>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</si>
  <si>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</si>
  <si>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</si>
  <si>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</si>
  <si>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</si>
  <si>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</si>
  <si>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</si>
  <si>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</si>
  <si>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</si>
  <si>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</si>
  <si>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</si>
  <si>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</si>
  <si>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</si>
  <si>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</si>
  <si>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</si>
  <si>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</si>
  <si>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</si>
  <si>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</si>
  <si>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</si>
  <si>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</si>
  <si>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</si>
  <si>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</si>
  <si>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</si>
  <si>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</si>
  <si>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</si>
  <si>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</si>
  <si>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</si>
  <si>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</si>
  <si>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</si>
  <si>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</si>
  <si>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</si>
  <si>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</si>
  <si>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</si>
  <si>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</si>
  <si>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</si>
  <si>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</si>
  <si>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</si>
  <si>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</si>
  <si>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</si>
  <si>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</si>
  <si>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</si>
  <si>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</si>
  <si>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</si>
  <si>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</si>
  <si>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</si>
  <si>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</si>
  <si>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</si>
  <si>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</si>
  <si>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</si>
  <si>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</si>
  <si>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</si>
  <si>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</si>
  <si>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</si>
  <si>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</si>
  <si>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</si>
  <si>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</si>
  <si>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</si>
  <si>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</si>
  <si>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</si>
  <si>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</si>
  <si>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</si>
  <si>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</si>
  <si>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</si>
  <si>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</si>
  <si>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</si>
  <si>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</si>
  <si>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</si>
  <si>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</si>
  <si>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</si>
  <si>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</si>
  <si>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</si>
  <si>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</si>
  <si>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</si>
  <si>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</si>
  <si>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</si>
  <si>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</si>
  <si>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</si>
  <si>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</si>
  <si>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</si>
  <si>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</si>
  <si>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</si>
  <si>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</si>
  <si>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</si>
  <si>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</si>
  <si>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</si>
  <si>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</si>
  <si>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</si>
  <si>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</si>
  <si>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</si>
  <si>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</si>
  <si>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</si>
  <si>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</si>
  <si>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</si>
  <si>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</si>
  <si>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</si>
  <si>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</si>
  <si>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</si>
  <si>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</si>
  <si>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</si>
  <si>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</si>
  <si>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</si>
  <si>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</si>
  <si>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</si>
  <si>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</si>
  <si>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</si>
  <si>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</si>
  <si>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</si>
  <si>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</si>
  <si>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</si>
  <si>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</si>
  <si>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</si>
  <si>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</si>
  <si>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</si>
  <si>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</si>
  <si>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</si>
  <si>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</si>
  <si>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</si>
  <si>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</si>
  <si>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</si>
  <si>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</si>
  <si>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</si>
  <si>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</si>
  <si>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</si>
  <si>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</si>
  <si>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</si>
  <si>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</si>
  <si>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</si>
  <si>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</si>
  <si>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</si>
  <si>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</si>
  <si>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</si>
  <si>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</si>
  <si>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</si>
  <si>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</si>
  <si>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</si>
  <si>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</si>
  <si>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</si>
  <si>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</si>
  <si>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</si>
  <si>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</si>
  <si>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</si>
  <si>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</si>
  <si>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</si>
  <si>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</si>
  <si>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</si>
  <si>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</si>
  <si>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</si>
  <si>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</si>
  <si>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</si>
  <si>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</si>
  <si>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</si>
  <si>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</si>
  <si>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</si>
  <si>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</si>
  <si>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</si>
  <si>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</si>
  <si>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</si>
  <si>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</si>
  <si>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</si>
  <si>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</si>
  <si>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</si>
  <si>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</si>
  <si>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</si>
  <si>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</si>
  <si>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</si>
  <si>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</si>
  <si>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</si>
  <si>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</si>
  <si>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</si>
  <si>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</si>
  <si>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</si>
  <si>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</si>
  <si>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</si>
  <si>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</si>
  <si>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</si>
  <si>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</si>
  <si>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</si>
  <si>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</si>
  <si>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</si>
  <si>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</si>
  <si>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</si>
  <si>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</si>
  <si>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</si>
  <si>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</si>
  <si>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</si>
  <si>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</si>
  <si>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</si>
  <si>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</si>
  <si>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</si>
  <si>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</si>
  <si>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</si>
  <si>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</si>
  <si>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</si>
  <si>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</si>
  <si>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</si>
  <si>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</si>
  <si>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</si>
  <si>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</si>
  <si>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</si>
  <si>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</si>
  <si>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</si>
  <si>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</si>
  <si>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</si>
  <si>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</si>
  <si>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</si>
  <si>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</si>
  <si>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</si>
  <si>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</si>
  <si>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</si>
  <si>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</si>
  <si>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</si>
  <si>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</si>
  <si>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</si>
  <si>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</si>
  <si>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</si>
  <si>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</si>
  <si>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</si>
  <si>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</si>
  <si>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</si>
  <si>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</si>
  <si>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</si>
  <si>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</si>
  <si>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</si>
  <si>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</si>
  <si>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</si>
  <si>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</si>
  <si>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</si>
  <si>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</si>
  <si>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</si>
  <si>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</si>
  <si>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</si>
  <si>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</si>
  <si>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</si>
  <si>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</si>
  <si>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</si>
  <si>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</si>
  <si>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</si>
  <si>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</si>
  <si>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</si>
  <si>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</si>
  <si>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</si>
  <si>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</si>
  <si>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</si>
  <si>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</si>
  <si>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</si>
  <si>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</si>
  <si>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</si>
  <si>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</si>
  <si>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</si>
  <si>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</si>
  <si>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</si>
  <si>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</si>
  <si>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</si>
  <si>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</si>
  <si>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</si>
  <si>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</si>
  <si>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</si>
  <si>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</si>
  <si>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</si>
  <si>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</si>
  <si>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</si>
  <si>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</si>
  <si>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</si>
  <si>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</si>
  <si>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</si>
  <si>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</si>
  <si>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</si>
  <si>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</si>
  <si>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</si>
  <si>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</si>
  <si>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</si>
  <si>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</si>
  <si>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</si>
  <si>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</si>
  <si>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</si>
  <si>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</si>
  <si>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</si>
  <si>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</si>
  <si>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</si>
  <si>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</si>
  <si>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</si>
  <si>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</si>
  <si>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</si>
  <si>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</si>
  <si>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</si>
  <si>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</si>
  <si>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</si>
  <si>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</si>
  <si>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</si>
  <si>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</si>
  <si>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</si>
  <si>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</si>
  <si>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</si>
  <si>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</si>
  <si>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</si>
  <si>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</si>
  <si>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</si>
  <si>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</si>
  <si>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</si>
  <si>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</si>
  <si>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</si>
  <si>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</si>
  <si>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</si>
  <si>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</si>
  <si>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</si>
  <si>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</si>
  <si>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</si>
  <si>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</si>
  <si>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</si>
  <si>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</si>
  <si>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</si>
  <si>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</si>
  <si>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</si>
  <si>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</si>
  <si>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</si>
  <si>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</si>
  <si>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</si>
  <si>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</si>
  <si>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</si>
  <si>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</si>
  <si>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</si>
  <si>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</si>
  <si>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</si>
  <si>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</si>
  <si>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</si>
  <si>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</si>
  <si>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</si>
  <si>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</si>
  <si>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</si>
  <si>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</si>
  <si>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</si>
  <si>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</si>
  <si>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</si>
  <si>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</si>
  <si>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</si>
  <si>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</si>
  <si>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</si>
  <si>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</si>
  <si>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</si>
  <si>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</si>
  <si>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</si>
  <si>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</si>
  <si>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</si>
  <si>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</si>
  <si>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</si>
  <si>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</si>
  <si>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</si>
  <si>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</si>
  <si>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</si>
  <si>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</si>
  <si>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</si>
  <si>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</si>
  <si>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</si>
  <si>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</si>
  <si>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</si>
  <si>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</si>
  <si>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</si>
  <si>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</si>
  <si>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</si>
  <si>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</si>
  <si>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</si>
  <si>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</si>
  <si>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</si>
  <si>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</si>
  <si>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</si>
  <si>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</si>
  <si>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</si>
  <si>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</si>
  <si>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</si>
  <si>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</si>
  <si>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</si>
  <si>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</si>
  <si>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</si>
  <si>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</si>
  <si>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</si>
  <si>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</si>
  <si>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</si>
  <si>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</si>
  <si>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</si>
  <si>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</si>
  <si>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</si>
  <si>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</si>
  <si>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</si>
  <si>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</si>
  <si>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</si>
  <si>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</si>
  <si>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</si>
  <si>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</si>
  <si>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</si>
  <si>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</si>
  <si>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</si>
  <si>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</si>
  <si>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</si>
  <si>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</si>
  <si>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</si>
  <si>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</si>
  <si>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</si>
  <si>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</si>
  <si>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</si>
  <si>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</si>
  <si>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</si>
  <si>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</si>
  <si>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</si>
  <si>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</si>
  <si>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</si>
  <si>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</si>
  <si>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</si>
  <si>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</si>
  <si>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</si>
  <si>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</si>
  <si>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</si>
  <si>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</si>
  <si>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</si>
  <si>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</si>
  <si>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</si>
  <si>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</si>
  <si>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</si>
  <si>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</si>
  <si>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</si>
  <si>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</si>
  <si>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</si>
  <si>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</si>
  <si>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</si>
  <si>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</si>
  <si>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</si>
  <si>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</si>
  <si>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</si>
  <si>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</si>
  <si>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</si>
  <si>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</si>
  <si>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</si>
  <si>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</si>
  <si>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</si>
  <si>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</si>
  <si>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</si>
  <si>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</si>
  <si>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</si>
  <si>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</si>
  <si>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</si>
  <si>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</si>
  <si>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</si>
  <si>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</si>
  <si>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</si>
  <si>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</si>
  <si>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</si>
  <si>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</si>
  <si>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</si>
  <si>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</si>
  <si>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</si>
  <si>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</si>
  <si>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</si>
  <si>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</si>
  <si>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</si>
  <si>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</si>
  <si>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</si>
  <si>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</si>
  <si>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</si>
  <si>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</si>
  <si>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</si>
  <si>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</si>
  <si>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</si>
  <si>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</si>
  <si>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</si>
  <si>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</si>
  <si>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</si>
  <si>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</si>
  <si>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</si>
  <si>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</si>
  <si>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</si>
  <si>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</si>
  <si>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</si>
  <si>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</si>
  <si>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</si>
  <si>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</si>
  <si>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</si>
  <si>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</si>
  <si>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</si>
  <si>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</si>
  <si>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</si>
  <si>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</si>
  <si>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</si>
  <si>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</si>
  <si>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</si>
  <si>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</si>
  <si>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</si>
  <si>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</si>
  <si>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</si>
  <si>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</si>
  <si>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</si>
  <si>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</si>
  <si>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</si>
  <si>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</si>
  <si>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</si>
  <si>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</si>
  <si>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</si>
  <si>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</si>
  <si>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</si>
  <si>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</si>
  <si>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</si>
  <si>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</si>
  <si>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</si>
  <si>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</si>
  <si>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</si>
  <si>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</si>
  <si>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</si>
  <si>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</si>
  <si>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</si>
  <si>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</si>
  <si>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</si>
  <si>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</si>
  <si>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</si>
  <si>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</si>
  <si>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</si>
  <si>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</si>
  <si>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</si>
  <si>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</si>
  <si>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</si>
  <si>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</si>
  <si>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</si>
  <si>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</si>
  <si>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</si>
  <si>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</si>
  <si>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</si>
  <si>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</si>
  <si>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</si>
  <si>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</si>
  <si>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</si>
  <si>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</si>
  <si>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</si>
  <si>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</si>
  <si>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</si>
  <si>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</si>
  <si>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</si>
  <si>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</si>
  <si>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</si>
  <si>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</si>
  <si>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</si>
  <si>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</si>
  <si>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</si>
  <si>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</si>
  <si>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</si>
  <si>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</si>
  <si>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</si>
  <si>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</si>
  <si>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</si>
  <si>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</si>
  <si>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</si>
  <si>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</si>
  <si>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</si>
  <si>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</si>
  <si>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</si>
  <si>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</si>
  <si>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</si>
  <si>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</si>
  <si>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</si>
  <si>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</si>
  <si>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</si>
  <si>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</si>
  <si>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</si>
  <si>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</si>
  <si>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</si>
  <si>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</si>
  <si>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</si>
  <si>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</si>
  <si>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</si>
  <si>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</si>
  <si>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</si>
  <si>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</si>
  <si>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</si>
  <si>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</si>
  <si>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</si>
  <si>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</si>
  <si>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</si>
  <si>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</si>
  <si>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</si>
  <si>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</si>
  <si>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</si>
  <si>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</si>
  <si>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</si>
  <si>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</si>
  <si>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</si>
  <si>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</si>
  <si>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</si>
  <si>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</si>
  <si>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</si>
  <si>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</si>
  <si>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</si>
  <si>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</si>
  <si>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</si>
  <si>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</si>
  <si>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</si>
  <si>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</si>
  <si>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</si>
  <si>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</si>
  <si>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</si>
  <si>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</si>
  <si>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</si>
  <si>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</si>
  <si>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</si>
  <si>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</si>
  <si>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</si>
  <si>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</si>
  <si>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</si>
  <si>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</si>
  <si>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</si>
  <si>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</si>
  <si>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</si>
  <si>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</si>
  <si>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</si>
  <si>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</si>
  <si>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</si>
  <si>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</si>
  <si>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</si>
  <si>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</si>
  <si>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</si>
  <si>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</si>
  <si>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</si>
  <si>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</si>
  <si>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</si>
  <si>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</si>
  <si>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</si>
  <si>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</si>
  <si>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</si>
  <si>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</si>
  <si>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</si>
  <si>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</si>
  <si>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</si>
  <si>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</si>
  <si>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</si>
  <si>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</si>
  <si>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</si>
  <si>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</si>
  <si>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</si>
  <si>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</si>
  <si>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</si>
  <si>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</si>
  <si>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</si>
  <si>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</si>
  <si>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</si>
  <si>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</si>
  <si>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</si>
  <si>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</si>
  <si>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</si>
  <si>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</si>
  <si>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</si>
  <si>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</si>
  <si>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</si>
  <si>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</si>
  <si>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</si>
  <si>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</si>
  <si>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</si>
  <si>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</si>
  <si>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</si>
  <si>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</si>
  <si>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</si>
  <si>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</si>
  <si>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</si>
  <si>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</si>
  <si>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</si>
  <si>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</si>
  <si>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</si>
  <si>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</si>
  <si>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</si>
  <si>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</si>
  <si>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</si>
  <si>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</si>
  <si>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</si>
  <si>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</si>
  <si>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</si>
  <si>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</si>
  <si>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</si>
  <si>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</si>
  <si>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</si>
  <si>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</si>
  <si>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</si>
  <si>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</si>
  <si>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</si>
  <si>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</si>
  <si>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</si>
  <si>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</si>
  <si>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</si>
  <si>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</si>
  <si>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</si>
  <si>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</si>
  <si>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</si>
  <si>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</si>
  <si>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</si>
  <si>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</si>
  <si>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</si>
  <si>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</si>
  <si>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</si>
  <si>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</si>
  <si>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</si>
  <si>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</si>
  <si>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</si>
  <si>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</si>
  <si>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</si>
  <si>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</si>
  <si>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</si>
  <si>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</si>
  <si>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</si>
  <si>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</si>
  <si>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</si>
  <si>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</si>
  <si>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</si>
  <si>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</si>
  <si>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</si>
  <si>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</si>
  <si>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</si>
  <si>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</si>
  <si>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</si>
  <si>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</si>
  <si>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</si>
  <si>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</si>
  <si>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</si>
  <si>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</si>
  <si>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</si>
  <si>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</si>
  <si>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</si>
  <si>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</si>
  <si>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</si>
  <si>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</si>
  <si>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</si>
  <si>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</si>
  <si>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</si>
  <si>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</si>
  <si>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</si>
  <si>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</si>
  <si>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</si>
  <si>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</si>
  <si>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</si>
  <si>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</si>
  <si>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</si>
  <si>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</si>
  <si>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</si>
  <si>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</si>
  <si>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</si>
  <si>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</si>
  <si>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</si>
  <si>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</si>
  <si>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</si>
  <si>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</si>
  <si>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</si>
  <si>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</si>
  <si>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</si>
  <si>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</si>
  <si>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</si>
  <si>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</si>
  <si>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</si>
  <si>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</si>
  <si>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</si>
  <si>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</si>
  <si>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</si>
  <si>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</si>
  <si>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</si>
  <si>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</si>
  <si>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</si>
  <si>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</si>
  <si>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</si>
  <si>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</si>
  <si>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</si>
  <si>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</si>
  <si>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</si>
  <si>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</si>
  <si>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</si>
  <si>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</si>
  <si>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</si>
  <si>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</si>
  <si>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</si>
  <si>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</si>
  <si>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</si>
  <si>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</si>
  <si>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</si>
  <si>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</si>
  <si>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</si>
  <si>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</si>
  <si>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</si>
  <si>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</si>
  <si>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</si>
  <si>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</si>
  <si>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</si>
  <si>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</si>
  <si>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</si>
  <si>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</si>
  <si>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</si>
  <si>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</si>
  <si>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</si>
  <si>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</si>
  <si>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</si>
  <si>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</si>
  <si>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</si>
  <si>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</si>
  <si>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</si>
  <si>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</si>
  <si>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</si>
  <si>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</si>
  <si>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</si>
  <si>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</si>
  <si>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</si>
  <si>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</si>
  <si>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</si>
  <si>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</si>
  <si>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</si>
  <si>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</si>
  <si>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</si>
  <si>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</si>
  <si>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</si>
  <si>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</si>
  <si>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</si>
  <si>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</si>
  <si>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</si>
  <si>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</si>
  <si>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</si>
  <si>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</si>
  <si>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</si>
  <si>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</si>
  <si>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</si>
  <si>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</si>
  <si>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</si>
  <si>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</si>
  <si>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</si>
  <si>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</si>
  <si>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</si>
  <si>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</si>
  <si>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</si>
  <si>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</si>
  <si>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</si>
  <si>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</si>
  <si>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</si>
  <si>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</si>
  <si>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</si>
  <si>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</si>
  <si>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</si>
  <si>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</si>
  <si>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</si>
  <si>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</si>
  <si>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</si>
  <si>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</si>
  <si>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</si>
  <si>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</si>
  <si>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</si>
  <si>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</si>
  <si>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</si>
  <si>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</si>
  <si>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</si>
  <si>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</si>
  <si>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</si>
  <si>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</si>
  <si>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</si>
  <si>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</si>
  <si>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</si>
  <si>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</si>
  <si>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</si>
  <si>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</si>
  <si>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</si>
  <si>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</si>
  <si>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</si>
  <si>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</si>
  <si>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</si>
  <si>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</si>
  <si>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</si>
  <si>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</si>
  <si>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</si>
  <si>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</si>
  <si>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</si>
  <si>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</si>
  <si>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</si>
  <si>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</si>
  <si>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</si>
  <si>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</si>
  <si>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</si>
  <si>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</si>
  <si>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</si>
  <si>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</si>
  <si>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</si>
  <si>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</si>
  <si>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</si>
  <si>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</si>
  <si>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</si>
  <si>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</si>
  <si>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</si>
  <si>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</si>
  <si>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</si>
  <si>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</si>
  <si>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</si>
  <si>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</si>
  <si>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</si>
  <si>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</si>
  <si>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</si>
  <si>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</si>
  <si>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</si>
  <si>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</si>
  <si>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</si>
  <si>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</si>
  <si>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</si>
  <si>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</si>
  <si>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</si>
  <si>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</si>
  <si>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</si>
  <si>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</si>
  <si>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</si>
  <si>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</si>
  <si>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</si>
  <si>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</si>
  <si>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</si>
  <si>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</si>
  <si>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</si>
  <si>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</si>
  <si>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</si>
  <si>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</si>
  <si>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</si>
  <si>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</si>
  <si>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</si>
  <si>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</si>
  <si>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</si>
  <si>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</si>
  <si>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</si>
  <si>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</si>
  <si>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</si>
  <si>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</si>
  <si>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</si>
  <si>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</si>
  <si>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</si>
  <si>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</si>
  <si>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</si>
  <si>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</si>
  <si>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</si>
  <si>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</si>
  <si>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</si>
  <si>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</si>
  <si>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</si>
  <si>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</si>
  <si>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</si>
  <si>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</si>
  <si>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</si>
  <si>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</si>
  <si>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</si>
  <si>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</si>
  <si>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</si>
  <si>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</si>
  <si>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</si>
  <si>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</si>
  <si>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</si>
  <si>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</si>
  <si>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</si>
  <si>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</si>
  <si>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</si>
  <si>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</si>
  <si>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</si>
  <si>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</si>
  <si>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</si>
  <si>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</si>
  <si>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</si>
  <si>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</si>
  <si>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</si>
  <si>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</si>
  <si>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</si>
  <si>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</si>
  <si>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</si>
  <si>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</si>
  <si>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</si>
  <si>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</si>
  <si>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</si>
  <si>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</si>
  <si>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</si>
  <si>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</si>
  <si>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</si>
  <si>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</si>
  <si>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</si>
  <si>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</si>
  <si>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</si>
  <si>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</si>
  <si>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</si>
  <si>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</si>
  <si>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</si>
  <si>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</si>
  <si>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</si>
  <si>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</si>
  <si>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</si>
  <si>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</si>
  <si>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</si>
  <si>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</si>
  <si>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</si>
  <si>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</si>
  <si>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</si>
  <si>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</si>
  <si>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</si>
  <si>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</si>
  <si>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</si>
  <si>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</si>
  <si>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</si>
  <si>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</si>
  <si>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</si>
  <si>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</si>
  <si>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</si>
  <si>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</si>
  <si>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</si>
  <si>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</si>
  <si>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</si>
  <si>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</si>
  <si>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</si>
  <si>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</si>
  <si>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</si>
  <si>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</si>
  <si>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</si>
  <si>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</si>
  <si>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</si>
  <si>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</si>
  <si>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</si>
  <si>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</si>
  <si>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</si>
  <si>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</si>
  <si>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</si>
  <si>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</si>
  <si>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</si>
  <si>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</si>
  <si>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</si>
  <si>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</si>
  <si>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</si>
  <si>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</si>
  <si>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</si>
  <si>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</si>
  <si>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</si>
  <si>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</si>
  <si>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</si>
  <si>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</si>
  <si>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</si>
  <si>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</si>
  <si>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</si>
  <si>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</si>
  <si>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</si>
  <si>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</si>
  <si>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</si>
  <si>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</si>
  <si>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</si>
  <si>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</si>
  <si>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</si>
  <si>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</si>
  <si>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</si>
  <si>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</si>
  <si>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</si>
  <si>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</si>
  <si>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</si>
  <si>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</si>
  <si>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</si>
  <si>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</si>
  <si>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</si>
  <si>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</si>
  <si>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</si>
  <si>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</si>
  <si>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</si>
  <si>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</si>
  <si>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</si>
  <si>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</si>
  <si>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</si>
  <si>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</si>
  <si>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</si>
  <si>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</si>
  <si>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</si>
  <si>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</si>
  <si>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</si>
  <si>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</si>
  <si>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</si>
  <si>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</si>
  <si>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</si>
  <si>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</si>
  <si>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</si>
  <si>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</si>
  <si>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</si>
  <si>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</si>
  <si>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</si>
  <si>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</si>
  <si>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</si>
  <si>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</si>
  <si>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</si>
  <si>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</si>
  <si>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</si>
  <si>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</si>
  <si>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</si>
  <si>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</si>
  <si>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</si>
  <si>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</si>
  <si>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</si>
  <si>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</si>
  <si>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</si>
  <si>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</si>
  <si>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</si>
  <si>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</si>
  <si>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</si>
  <si>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</si>
  <si>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</si>
  <si>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</si>
  <si>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</si>
  <si>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</si>
  <si>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</si>
  <si>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</si>
  <si>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</si>
  <si>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</si>
  <si>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</si>
  <si>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</si>
  <si>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</si>
  <si>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</si>
  <si>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</si>
  <si>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</si>
  <si>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</si>
  <si>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</si>
  <si>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</si>
  <si>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</si>
  <si>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</si>
  <si>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</si>
  <si>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</si>
  <si>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</si>
  <si>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</si>
  <si>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</si>
  <si>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</si>
  <si>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</si>
  <si>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</si>
  <si>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</si>
  <si>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</si>
  <si>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</si>
  <si>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</si>
  <si>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</si>
  <si>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</si>
  <si>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</si>
  <si>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</si>
  <si>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</si>
  <si>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</si>
  <si>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</si>
  <si>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</si>
  <si>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</si>
  <si>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</si>
  <si>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</si>
  <si>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</si>
  <si>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</si>
  <si>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</si>
  <si>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</si>
  <si>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</si>
  <si>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</si>
  <si>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</si>
  <si>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</si>
  <si>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</si>
  <si>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</si>
  <si>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</si>
  <si>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</si>
  <si>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</si>
  <si>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</si>
  <si>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</si>
  <si>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</si>
  <si>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</si>
  <si>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</si>
  <si>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</si>
  <si>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</si>
  <si>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</si>
  <si>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</si>
  <si>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</si>
  <si>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</si>
  <si>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</si>
  <si>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</si>
  <si>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</si>
  <si>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</si>
  <si>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</si>
  <si>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</si>
  <si>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</si>
  <si>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</si>
  <si>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</si>
  <si>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</si>
  <si>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</si>
  <si>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</si>
  <si>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</si>
  <si>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</si>
  <si>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</si>
  <si>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</si>
  <si>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</si>
  <si>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</si>
  <si>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</si>
  <si>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</si>
  <si>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</si>
  <si>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</si>
  <si>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</si>
  <si>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</si>
  <si>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</si>
  <si>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</si>
  <si>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</si>
  <si>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</si>
  <si>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</si>
  <si>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</si>
  <si>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</si>
  <si>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</si>
  <si>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</si>
  <si>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</si>
  <si>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</si>
  <si>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</si>
  <si>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</si>
  <si>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</si>
  <si>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</si>
  <si>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</si>
  <si>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</si>
  <si>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</si>
  <si>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</si>
  <si>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</si>
  <si>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</si>
  <si>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</si>
  <si>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</si>
  <si>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</si>
  <si>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</si>
  <si>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</si>
  <si>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</si>
  <si>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</si>
  <si>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</si>
  <si>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</si>
  <si>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</si>
  <si>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</si>
  <si>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</si>
  <si>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</si>
  <si>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</si>
  <si>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</si>
  <si>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</si>
  <si>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</si>
  <si>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</si>
  <si>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</si>
  <si>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</si>
  <si>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</si>
  <si>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</si>
  <si>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</si>
  <si>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</si>
  <si>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</si>
  <si>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</si>
  <si>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</si>
  <si>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</si>
  <si>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</si>
  <si>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</si>
  <si>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</si>
  <si>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</si>
  <si>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</si>
  <si>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</si>
  <si>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</si>
  <si>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</si>
  <si>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</si>
  <si>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</si>
  <si>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</si>
  <si>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</si>
  <si>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</si>
  <si>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</si>
  <si>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</si>
  <si>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</si>
  <si>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</si>
  <si>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</si>
  <si>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</si>
  <si>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</si>
  <si>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</si>
  <si>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</si>
  <si>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</si>
  <si>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</si>
  <si>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</si>
  <si>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</si>
  <si>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</si>
  <si>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</si>
  <si>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</si>
  <si>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</si>
  <si>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</si>
  <si>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</si>
  <si>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</si>
  <si>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</si>
  <si>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</si>
  <si>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</si>
  <si>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</si>
  <si>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</si>
  <si>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</si>
  <si>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</si>
  <si>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</si>
  <si>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</si>
  <si>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</si>
  <si>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</si>
  <si>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</si>
  <si>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</si>
  <si>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</si>
  <si>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</si>
  <si>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</si>
  <si>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</si>
  <si>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</si>
  <si>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</si>
  <si>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</si>
  <si>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</si>
  <si>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</si>
  <si>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</si>
  <si>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</si>
  <si>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</si>
  <si>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</si>
  <si>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</si>
  <si>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</si>
  <si>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</si>
  <si>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</si>
  <si>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</si>
  <si>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</si>
  <si>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</si>
  <si>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</si>
  <si>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</si>
  <si>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</si>
  <si>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</si>
  <si>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</si>
  <si>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</si>
  <si>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</si>
  <si>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</si>
  <si>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</si>
  <si>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</si>
  <si>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</si>
  <si>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</si>
  <si>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</si>
  <si>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</si>
  <si>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</si>
  <si>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</si>
  <si>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</si>
  <si>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</si>
  <si>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</si>
  <si>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</si>
  <si>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</si>
  <si>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</si>
  <si>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</si>
  <si>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</si>
  <si>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</si>
  <si>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</si>
  <si>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</si>
  <si>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</si>
  <si>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</si>
  <si>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</si>
  <si>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</si>
  <si>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</si>
  <si>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</si>
  <si>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</si>
  <si>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</si>
  <si>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</si>
  <si>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</si>
  <si>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</si>
  <si>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</si>
  <si>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</si>
  <si>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</si>
  <si>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</si>
  <si>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</si>
  <si>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</si>
  <si>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</si>
  <si>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</si>
  <si>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</si>
  <si>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</si>
  <si>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</si>
  <si>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</si>
  <si>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</si>
  <si>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</si>
  <si>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</si>
  <si>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</si>
  <si>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</si>
  <si>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</si>
  <si>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</si>
  <si>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</si>
  <si>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</si>
  <si>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</si>
  <si>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</si>
  <si>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</si>
  <si>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</si>
  <si>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</si>
  <si>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</si>
  <si>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</si>
  <si>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</si>
  <si>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</si>
  <si>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</si>
  <si>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</si>
  <si>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</si>
  <si>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</si>
  <si>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</si>
  <si>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</si>
  <si>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</si>
  <si>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</si>
  <si>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</si>
  <si>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</si>
  <si>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</si>
  <si>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</si>
  <si>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</si>
  <si>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</si>
  <si>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</si>
  <si>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</si>
  <si>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</si>
  <si>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</si>
  <si>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</si>
  <si>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</si>
  <si>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</si>
  <si>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</si>
  <si>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</si>
  <si>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</si>
  <si>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</si>
  <si>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</si>
  <si>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</si>
  <si>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</si>
  <si>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</si>
  <si>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</si>
  <si>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</si>
  <si>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</si>
  <si>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</si>
  <si>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</si>
  <si>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</si>
  <si>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</si>
  <si>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</si>
  <si>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</si>
  <si>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</si>
  <si>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</si>
  <si>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</si>
  <si>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</si>
  <si>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</si>
  <si>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</si>
  <si>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</si>
  <si>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</si>
  <si>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</si>
  <si>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</si>
  <si>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</si>
  <si>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</si>
  <si>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</si>
  <si>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</si>
  <si>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</si>
  <si>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</si>
  <si>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</si>
  <si>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</si>
  <si>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</si>
  <si>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</si>
  <si>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</si>
  <si>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</si>
  <si>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</si>
  <si>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</si>
  <si>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</si>
  <si>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</si>
  <si>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</si>
  <si>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</si>
  <si>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</si>
  <si>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</si>
  <si>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</si>
  <si>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</si>
  <si>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</si>
  <si>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</si>
  <si>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</si>
  <si>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</si>
  <si>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</si>
  <si>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</si>
  <si>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</si>
  <si>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</si>
  <si>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</si>
  <si>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</si>
  <si>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</si>
  <si>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</si>
  <si>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</si>
  <si>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</si>
  <si>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</si>
  <si>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</si>
  <si>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</si>
  <si>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</si>
  <si>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</si>
  <si>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</si>
  <si>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</si>
  <si>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</si>
  <si>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</si>
  <si>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</si>
  <si>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</si>
  <si>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</si>
  <si>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</si>
  <si>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</si>
  <si>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</si>
  <si>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</si>
  <si>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</si>
  <si>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</si>
  <si>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</si>
  <si>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</si>
  <si>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</si>
  <si>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</si>
  <si>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</si>
  <si>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</si>
  <si>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</si>
  <si>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</si>
  <si>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</si>
  <si>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</si>
  <si>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</si>
  <si>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</si>
  <si>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</si>
  <si>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</si>
  <si>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</si>
  <si>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</si>
  <si>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</si>
  <si>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</si>
  <si>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</si>
  <si>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</si>
  <si>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</si>
  <si>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</si>
  <si>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</si>
  <si>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</si>
  <si>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</si>
  <si>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</si>
  <si>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</si>
  <si>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</si>
  <si>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</si>
  <si>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</si>
  <si>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</si>
  <si>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</si>
  <si>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</si>
  <si>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</si>
  <si>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</si>
  <si>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</si>
  <si>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</si>
  <si>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</si>
  <si>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</si>
  <si>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</si>
  <si>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</si>
  <si>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</si>
  <si>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</si>
  <si>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</si>
  <si>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</si>
  <si>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</si>
  <si>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</si>
  <si>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</si>
  <si>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</si>
  <si>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</si>
  <si>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</si>
  <si>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</si>
  <si>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</si>
  <si>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</si>
  <si>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</si>
  <si>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</si>
  <si>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</si>
  <si>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</si>
  <si>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</si>
  <si>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</si>
  <si>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</si>
  <si>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</si>
  <si>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</si>
  <si>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</si>
  <si>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</si>
  <si>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</si>
  <si>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</si>
  <si>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</si>
  <si>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</si>
  <si>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</si>
  <si>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</si>
  <si>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</si>
  <si>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</si>
  <si>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</si>
  <si>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</si>
  <si>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</si>
  <si>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</si>
  <si>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</si>
  <si>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</si>
  <si>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</si>
  <si>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</si>
  <si>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</si>
  <si>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</si>
  <si>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</si>
  <si>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</si>
  <si>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</si>
  <si>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</si>
  <si>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</si>
  <si>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</si>
  <si>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</si>
  <si>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</si>
  <si>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</si>
  <si>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</si>
  <si>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</si>
  <si>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</si>
  <si>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</si>
  <si>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</si>
  <si>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</si>
  <si>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</si>
  <si>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</si>
  <si>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</si>
  <si>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</si>
  <si>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</si>
  <si>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</si>
  <si>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</si>
  <si>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</si>
  <si>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</si>
  <si>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</si>
  <si>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</si>
  <si>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</si>
  <si>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</si>
  <si>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</si>
  <si>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</si>
  <si>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</si>
  <si>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</si>
  <si>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</si>
  <si>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</si>
  <si>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</si>
  <si>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</si>
  <si>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</si>
  <si>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</si>
  <si>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</si>
  <si>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</si>
  <si>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</si>
  <si>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</si>
  <si>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</si>
  <si>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</si>
  <si>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</si>
  <si>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</si>
  <si>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</si>
  <si>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</si>
  <si>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</si>
  <si>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</si>
  <si>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</si>
  <si>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</si>
  <si>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</si>
  <si>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</si>
  <si>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</si>
  <si>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</si>
  <si>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</si>
  <si>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</si>
  <si>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</si>
  <si>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</si>
  <si>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</si>
  <si>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</si>
  <si>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</si>
  <si>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</si>
  <si>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</si>
  <si>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</si>
  <si>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</si>
  <si>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</si>
  <si>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</si>
  <si>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</si>
  <si>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</si>
  <si>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</si>
  <si>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</si>
  <si>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</si>
  <si>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</si>
  <si>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</si>
  <si>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</si>
  <si>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</si>
  <si>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</si>
  <si>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</si>
  <si>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</si>
  <si>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</si>
  <si>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</si>
  <si>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</si>
  <si>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</si>
  <si>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</si>
  <si>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</si>
  <si>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</si>
  <si>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</si>
  <si>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</si>
  <si>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</si>
  <si>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</si>
  <si>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</si>
  <si>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</si>
  <si>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</si>
  <si>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</si>
  <si>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</si>
  <si>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</si>
  <si>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</si>
  <si>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</si>
  <si>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</si>
  <si>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</si>
  <si>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</si>
  <si>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</si>
  <si>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</si>
  <si>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</si>
  <si>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</si>
  <si>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</si>
  <si>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</si>
  <si>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</si>
  <si>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</si>
  <si>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</si>
  <si>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</si>
  <si>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</si>
  <si>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</si>
  <si>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</si>
  <si>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</si>
  <si>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</si>
  <si>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</si>
  <si>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</si>
  <si>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</si>
  <si>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</si>
  <si>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</si>
  <si>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</si>
  <si>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</si>
  <si>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</si>
  <si>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</si>
  <si>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</si>
  <si>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</si>
  <si>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</si>
  <si>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</si>
  <si>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</si>
  <si>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</si>
  <si>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</si>
  <si>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</si>
  <si>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</si>
  <si>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</si>
  <si>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</si>
  <si>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</si>
  <si>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</si>
  <si>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</si>
  <si>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</si>
  <si>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</si>
  <si>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</si>
  <si>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</si>
  <si>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</si>
  <si>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</si>
  <si>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</si>
  <si>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</si>
  <si>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</si>
  <si>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</si>
  <si>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</si>
  <si>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</si>
  <si>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</si>
  <si>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</si>
  <si>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</si>
  <si>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</si>
  <si>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</si>
  <si>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</si>
  <si>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</si>
  <si>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</si>
  <si>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</si>
  <si>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</si>
  <si>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</si>
  <si>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</si>
  <si>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</si>
  <si>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</si>
  <si>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</si>
  <si>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</si>
  <si>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</si>
  <si>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</si>
  <si>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</si>
  <si>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</si>
  <si>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</si>
  <si>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</si>
  <si>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</si>
  <si>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</si>
  <si>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</si>
  <si>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</si>
  <si>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</si>
  <si>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</si>
  <si>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</si>
  <si>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</si>
  <si>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</si>
  <si>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</si>
  <si>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</si>
  <si>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</si>
  <si>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</si>
  <si>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</si>
  <si>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</si>
  <si>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</si>
  <si>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</si>
  <si>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</si>
  <si>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</si>
  <si>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</si>
  <si>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</si>
  <si>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</si>
  <si>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</si>
  <si>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</si>
  <si>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</si>
  <si>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</si>
  <si>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</si>
  <si>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</si>
  <si>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</si>
  <si>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</si>
  <si>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</si>
  <si>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</si>
  <si>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</si>
  <si>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</si>
  <si>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</si>
  <si>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</si>
  <si>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</si>
  <si>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</si>
  <si>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</si>
  <si>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</si>
  <si>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</si>
  <si>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</si>
  <si>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</si>
  <si>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</si>
  <si>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</si>
  <si>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</si>
  <si>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</si>
  <si>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</si>
  <si>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</si>
  <si>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</si>
  <si>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</si>
  <si>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</si>
  <si>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</si>
  <si>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</si>
  <si>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</si>
  <si>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</si>
  <si>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</si>
  <si>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</si>
  <si>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</si>
  <si>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</si>
  <si>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</si>
  <si>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</si>
  <si>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</si>
  <si>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</si>
  <si>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</si>
  <si>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</si>
  <si>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</si>
  <si>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</si>
  <si>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</si>
  <si>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</si>
  <si>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</si>
  <si>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</si>
  <si>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</si>
  <si>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</si>
  <si>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</si>
  <si>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</si>
  <si>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</si>
  <si>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</si>
  <si>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</si>
  <si>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</si>
  <si>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</si>
  <si>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</si>
  <si>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</si>
  <si>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</si>
  <si>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</si>
  <si>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</si>
  <si>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</si>
  <si>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</si>
  <si>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</si>
  <si>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</si>
  <si>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</si>
  <si>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</si>
  <si>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</si>
  <si>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</si>
  <si>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</si>
  <si>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</si>
  <si>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</si>
  <si>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</si>
  <si>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</si>
  <si>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</si>
  <si>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</si>
  <si>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</si>
  <si>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</si>
  <si>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</si>
  <si>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</si>
  <si>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</si>
  <si>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</si>
  <si>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</si>
  <si>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</si>
  <si>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</si>
  <si>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</si>
  <si>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</si>
  <si>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</si>
  <si>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</si>
  <si>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</si>
  <si>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</si>
  <si>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</si>
  <si>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</si>
  <si>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</si>
  <si>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</si>
  <si>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</si>
  <si>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</si>
  <si>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</si>
  <si>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</si>
  <si>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</si>
  <si>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</si>
  <si>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</si>
  <si>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</si>
  <si>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</si>
  <si>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</si>
  <si>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</si>
  <si>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</si>
  <si>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</si>
  <si>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</si>
  <si>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</si>
  <si>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</si>
  <si>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</si>
  <si>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</si>
  <si>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</si>
  <si>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</si>
  <si>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</si>
  <si>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</si>
  <si>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</si>
  <si>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</si>
  <si>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</si>
  <si>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</si>
  <si>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</si>
  <si>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</si>
  <si>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</si>
  <si>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</si>
  <si>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</si>
  <si>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</si>
  <si>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</si>
  <si>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</si>
  <si>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</si>
  <si>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</si>
  <si>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</si>
  <si>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</si>
  <si>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</si>
  <si>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</si>
  <si>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</si>
  <si>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</si>
  <si>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</si>
  <si>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</si>
  <si>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</si>
  <si>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</si>
  <si>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</si>
  <si>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</si>
  <si>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</si>
  <si>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</si>
  <si>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</si>
  <si>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</si>
  <si>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</si>
  <si>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</si>
  <si>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</si>
  <si>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</si>
  <si>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</si>
  <si>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</si>
  <si>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</si>
  <si>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</si>
  <si>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</si>
  <si>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</si>
  <si>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</si>
  <si>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</si>
  <si>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</si>
  <si>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</si>
  <si>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</si>
  <si>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</si>
  <si>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</si>
  <si>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</si>
  <si>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</si>
  <si>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</si>
  <si>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</si>
  <si>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</si>
  <si>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</si>
  <si>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</si>
  <si>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</si>
  <si>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</si>
  <si>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</si>
  <si>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</si>
  <si>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</si>
  <si>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</si>
  <si>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</si>
  <si>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</si>
  <si>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</si>
  <si>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</si>
  <si>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</si>
  <si>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</si>
  <si>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</si>
  <si>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</si>
  <si>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</si>
  <si>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</si>
  <si>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</si>
  <si>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</si>
  <si>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</si>
  <si>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</si>
  <si>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</si>
  <si>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</si>
  <si>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</si>
  <si>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</si>
  <si>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</si>
  <si>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</si>
  <si>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</si>
  <si>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</si>
  <si>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</si>
  <si>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</si>
  <si>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</si>
  <si>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</si>
  <si>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</si>
  <si>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</si>
  <si>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</si>
  <si>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</si>
  <si>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</si>
  <si>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</si>
  <si>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</si>
  <si>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</si>
  <si>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</si>
  <si>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</si>
  <si>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</si>
  <si>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</si>
  <si>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</si>
  <si>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</si>
  <si>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</si>
  <si>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</si>
  <si>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</si>
  <si>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</si>
  <si>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</si>
  <si>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</si>
  <si>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</si>
  <si>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</si>
  <si>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</si>
  <si>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</si>
  <si>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</si>
  <si>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</si>
  <si>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</si>
  <si>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</si>
  <si>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</si>
  <si>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</si>
  <si>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</si>
  <si>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</si>
  <si>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</si>
  <si>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</si>
  <si>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</si>
  <si>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</si>
  <si>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</si>
  <si>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</si>
  <si>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</si>
  <si>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</si>
  <si>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</si>
  <si>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</si>
  <si>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</si>
  <si>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</si>
  <si>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</si>
  <si>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</si>
  <si>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</si>
  <si>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</si>
  <si>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</si>
  <si>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</si>
  <si>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</si>
  <si>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</si>
  <si>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</si>
  <si>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</si>
  <si>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</si>
  <si>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</si>
  <si>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</si>
  <si>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</si>
  <si>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</si>
  <si>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</si>
  <si>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</si>
  <si>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</si>
  <si>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</si>
  <si>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</si>
  <si>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</si>
  <si>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</si>
  <si>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</si>
  <si>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</si>
  <si>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</si>
  <si>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</si>
  <si>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</si>
  <si>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</si>
  <si>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</si>
  <si>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</si>
  <si>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</si>
  <si>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</si>
  <si>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</si>
  <si>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</si>
  <si>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</si>
  <si>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</si>
  <si>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</si>
  <si>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</si>
  <si>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</si>
  <si>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</si>
  <si>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</si>
  <si>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</si>
  <si>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</si>
  <si>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</si>
  <si>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</si>
  <si>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</si>
  <si>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</si>
  <si>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</si>
  <si>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</si>
  <si>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</si>
  <si>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</si>
  <si>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</si>
  <si>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</si>
  <si>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</si>
  <si>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</si>
  <si>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</si>
  <si>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</si>
  <si>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</si>
  <si>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</si>
  <si>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</si>
  <si>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</si>
  <si>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</si>
  <si>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</si>
  <si>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</si>
  <si>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</si>
  <si>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</si>
  <si>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</si>
  <si>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</si>
  <si>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</si>
  <si>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</si>
  <si>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</si>
  <si>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</si>
  <si>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</si>
  <si>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</si>
  <si>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</si>
  <si>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</si>
  <si>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</si>
  <si>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</si>
  <si>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</si>
  <si>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</si>
  <si>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</si>
  <si>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</si>
  <si>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</si>
  <si>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</si>
  <si>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</si>
  <si>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</si>
  <si>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</si>
  <si>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</si>
  <si>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</si>
  <si>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</si>
  <si>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</si>
  <si>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</si>
  <si>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</si>
  <si>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</si>
  <si>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</si>
  <si>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</si>
  <si>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</si>
  <si>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</si>
  <si>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</si>
  <si>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</si>
  <si>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</si>
  <si>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</si>
  <si>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</si>
  <si>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</si>
  <si>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</si>
  <si>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</si>
  <si>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</si>
  <si>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</si>
  <si>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</si>
  <si>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</si>
  <si>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</si>
  <si>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</si>
  <si>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</si>
  <si>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</si>
  <si>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</si>
  <si>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</si>
  <si>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</si>
  <si>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</si>
  <si>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</si>
  <si>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</si>
  <si>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</si>
  <si>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</si>
  <si>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</si>
  <si>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</si>
  <si>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</si>
  <si>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</si>
  <si>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</si>
  <si>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</si>
  <si>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</si>
  <si>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</si>
  <si>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</si>
  <si>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</si>
  <si>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</si>
  <si>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</si>
  <si>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</si>
  <si>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</si>
  <si>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</si>
  <si>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</si>
  <si>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</si>
  <si>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</si>
  <si>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</si>
  <si>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</si>
  <si>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</si>
  <si>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</si>
  <si>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</si>
  <si>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</si>
  <si>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</si>
  <si>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</si>
  <si>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</si>
  <si>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</si>
  <si>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</si>
  <si>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</si>
  <si>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</si>
  <si>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</si>
  <si>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</si>
  <si>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</si>
  <si>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</si>
  <si>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</si>
  <si>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</si>
  <si>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</si>
  <si>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</si>
  <si>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</si>
  <si>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</si>
  <si>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</si>
  <si>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</si>
  <si>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</si>
  <si>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</si>
  <si>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</si>
  <si>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</si>
  <si>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</si>
  <si>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</si>
  <si>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</si>
  <si>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</si>
  <si>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</si>
  <si>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</si>
  <si>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</si>
  <si>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</si>
  <si>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</si>
  <si>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</si>
  <si>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</si>
  <si>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</si>
  <si>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</si>
  <si>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</si>
  <si>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</si>
  <si>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</si>
  <si>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</si>
  <si>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</si>
  <si>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</si>
  <si>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</si>
  <si>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</si>
  <si>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</si>
  <si>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</si>
  <si>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</si>
  <si>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</si>
  <si>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</si>
  <si>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</si>
  <si>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</si>
  <si>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</si>
  <si>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</si>
  <si>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</si>
  <si>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</si>
  <si>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</si>
  <si>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</si>
  <si>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</si>
  <si>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</si>
  <si>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</si>
  <si>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</si>
  <si>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</si>
  <si>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</si>
  <si>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</si>
  <si>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</si>
  <si>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</si>
  <si>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</si>
  <si>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</si>
  <si>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</si>
  <si>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</si>
  <si>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</si>
  <si>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</si>
  <si>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</si>
  <si>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</si>
  <si>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</si>
  <si>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</si>
  <si>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</si>
  <si>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</si>
  <si>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</si>
  <si>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</si>
  <si>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</si>
  <si>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</si>
  <si>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</si>
  <si>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</si>
  <si>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</si>
  <si>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</si>
  <si>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</si>
  <si>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</si>
  <si>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</si>
  <si>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</si>
  <si>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</si>
  <si>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</si>
  <si>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</si>
  <si>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</si>
  <si>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</si>
  <si>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</si>
  <si>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</si>
  <si>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</si>
  <si>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</si>
  <si>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</si>
  <si>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</si>
  <si>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</si>
  <si>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</si>
  <si>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</si>
  <si>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</si>
  <si>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</si>
  <si>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</si>
  <si>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</si>
  <si>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</si>
  <si>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</si>
  <si>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</si>
  <si>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</si>
  <si>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</si>
  <si>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</si>
  <si>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</si>
  <si>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</si>
  <si>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</si>
  <si>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</si>
  <si>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</si>
  <si>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</si>
  <si>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</si>
  <si>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</si>
  <si>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</si>
  <si>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</si>
  <si>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</si>
  <si>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</si>
  <si>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</si>
  <si>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</si>
  <si>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</si>
  <si>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</si>
  <si>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</si>
  <si>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</si>
  <si>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</si>
  <si>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</si>
  <si>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</si>
  <si>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</si>
  <si>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</si>
  <si>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</si>
  <si>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</si>
  <si>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</si>
  <si>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</si>
  <si>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</si>
  <si>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</si>
  <si>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</si>
  <si>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</si>
  <si>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</si>
  <si>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</si>
  <si>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</si>
  <si>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</si>
  <si>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</si>
  <si>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</si>
  <si>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</si>
  <si>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</si>
  <si>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</si>
  <si>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</si>
  <si>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</si>
  <si>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</si>
  <si>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</si>
  <si>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</si>
  <si>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</si>
  <si>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</si>
  <si>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</si>
  <si>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</si>
  <si>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</si>
  <si>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</si>
  <si>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</si>
  <si>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</si>
  <si>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</si>
  <si>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</si>
  <si>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</si>
  <si>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</si>
  <si>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</si>
  <si>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</si>
  <si>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</si>
  <si>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</si>
  <si>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</si>
  <si>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</si>
  <si>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</si>
  <si>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</si>
  <si>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</si>
  <si>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</si>
  <si>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</si>
  <si>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</si>
  <si>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</si>
  <si>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</si>
  <si>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</si>
  <si>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</si>
  <si>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</si>
  <si>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</si>
  <si>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</si>
  <si>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</si>
  <si>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</si>
  <si>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</si>
  <si>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</si>
  <si>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</si>
  <si>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</si>
  <si>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</si>
  <si>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</si>
  <si>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</si>
  <si>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</si>
  <si>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</si>
  <si>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</si>
  <si>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</si>
  <si>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</si>
  <si>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</si>
  <si>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</si>
  <si>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</si>
  <si>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</si>
  <si>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</si>
  <si>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</si>
  <si>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</si>
  <si>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</si>
  <si>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</si>
  <si>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</si>
  <si>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</si>
  <si>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</si>
  <si>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</si>
  <si>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</si>
  <si>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</si>
  <si>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</si>
  <si>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</si>
  <si>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</si>
  <si>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</si>
  <si>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</si>
  <si>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</si>
  <si>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</si>
  <si>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</si>
  <si>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</si>
  <si>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</si>
  <si>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</si>
  <si>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</si>
  <si>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</si>
  <si>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</si>
  <si>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</si>
  <si>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</si>
  <si>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</si>
  <si>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</si>
  <si>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</si>
  <si>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</si>
  <si>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</si>
  <si>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</si>
  <si>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</si>
  <si>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</si>
  <si>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</si>
  <si>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</si>
  <si>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</si>
  <si>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</si>
  <si>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</si>
  <si>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</si>
  <si>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</si>
  <si>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</si>
  <si>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</si>
  <si>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</si>
  <si>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</si>
  <si>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</si>
  <si>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</si>
  <si>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</si>
  <si>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</si>
  <si>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</si>
  <si>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</si>
  <si>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</si>
  <si>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</si>
  <si>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</si>
  <si>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</si>
  <si>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</si>
  <si>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</si>
  <si>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</si>
  <si>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</si>
  <si>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</si>
  <si>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</si>
  <si>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</si>
  <si>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</si>
  <si>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</si>
  <si>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</si>
  <si>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</si>
  <si>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</si>
  <si>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</si>
  <si>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</si>
  <si>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</si>
  <si>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</si>
  <si>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</si>
  <si>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</si>
  <si>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</si>
  <si>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</si>
  <si>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</si>
  <si>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</si>
  <si>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</si>
  <si>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</si>
  <si>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</si>
  <si>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</si>
  <si>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</si>
  <si>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</si>
  <si>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</si>
  <si>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</si>
  <si>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</si>
  <si>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</si>
  <si>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</si>
  <si>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</si>
  <si>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</si>
  <si>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</si>
  <si>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</si>
  <si>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</si>
  <si>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</si>
  <si>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</si>
  <si>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</si>
  <si>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</si>
  <si>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</si>
  <si>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</si>
  <si>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</si>
  <si>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</si>
  <si>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</si>
  <si>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</si>
  <si>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</si>
  <si>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</si>
  <si>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</si>
  <si>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</si>
  <si>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</si>
  <si>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</si>
  <si>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</si>
  <si>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</si>
  <si>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</si>
  <si>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</si>
  <si>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</si>
  <si>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</si>
  <si>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</si>
  <si>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</si>
  <si>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</si>
  <si>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</si>
  <si>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</si>
  <si>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</si>
  <si>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</si>
  <si>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</si>
  <si>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</si>
  <si>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</si>
  <si>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</si>
  <si>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</si>
  <si>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</si>
  <si>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</si>
  <si>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</si>
  <si>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</si>
  <si>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</si>
  <si>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</si>
  <si>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</si>
  <si>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</si>
  <si>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</si>
  <si>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</si>
  <si>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</si>
  <si>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</si>
  <si>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</si>
  <si>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</si>
  <si>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</si>
  <si>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</si>
  <si>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</si>
  <si>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</si>
  <si>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</si>
  <si>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</si>
  <si>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</si>
  <si>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</si>
  <si>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</si>
  <si>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</si>
  <si>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</si>
  <si>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</si>
  <si>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</si>
  <si>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</si>
  <si>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</si>
  <si>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</si>
  <si>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</si>
  <si>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</si>
  <si>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</si>
  <si>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</si>
  <si>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</si>
  <si>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</si>
  <si>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</si>
  <si>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</si>
  <si>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</si>
  <si>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</si>
  <si>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</si>
  <si>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</si>
  <si>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</si>
  <si>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</si>
  <si>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</si>
  <si>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</si>
  <si>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</si>
  <si>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</si>
  <si>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</si>
  <si>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</si>
  <si>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</si>
  <si>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</si>
  <si>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</si>
  <si>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</si>
  <si>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</si>
  <si>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</si>
  <si>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</si>
  <si>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</si>
  <si>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</si>
  <si>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</si>
  <si>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</si>
  <si>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</si>
  <si>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</si>
  <si>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</si>
  <si>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</si>
  <si>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</si>
  <si>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</si>
  <si>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</si>
  <si>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</si>
  <si>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</si>
  <si>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</si>
  <si>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</si>
  <si>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</si>
  <si>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</si>
  <si>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</si>
  <si>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</si>
  <si>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</si>
  <si>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</si>
  <si>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</si>
  <si>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</si>
  <si>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</si>
  <si>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</si>
  <si>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</si>
  <si>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</si>
  <si>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</si>
  <si>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</si>
  <si>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</si>
  <si>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</si>
  <si>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</si>
  <si>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</si>
  <si>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</si>
  <si>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</si>
  <si>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</si>
  <si>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</si>
  <si>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</si>
  <si>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</si>
  <si>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</si>
  <si>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</si>
  <si>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</si>
  <si>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</si>
  <si>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</si>
  <si>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</si>
  <si>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</si>
  <si>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</si>
  <si>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</si>
  <si>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</si>
  <si>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</si>
  <si>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</si>
  <si>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</si>
  <si>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</si>
  <si>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</si>
  <si>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</si>
  <si>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</si>
  <si>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</si>
  <si>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</si>
  <si>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</si>
  <si>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</si>
  <si>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</si>
  <si>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</si>
  <si>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</si>
  <si>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</si>
  <si>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</si>
  <si>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</si>
  <si>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</si>
  <si>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</si>
  <si>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</si>
  <si>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</si>
  <si>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</si>
  <si>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</si>
  <si>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</si>
  <si>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</si>
  <si>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</si>
  <si>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</si>
  <si>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</si>
  <si>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</si>
  <si>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</si>
  <si>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</si>
  <si>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</si>
  <si>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</si>
  <si>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</si>
  <si>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</si>
  <si>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</si>
  <si>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</si>
  <si>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</si>
  <si>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</si>
  <si>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</si>
  <si>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</si>
  <si>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</si>
  <si>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</si>
  <si>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</si>
  <si>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</si>
  <si>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</si>
  <si>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</si>
  <si>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</si>
  <si>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</si>
  <si>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</si>
  <si>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</si>
  <si>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</si>
  <si>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</si>
  <si>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</si>
  <si>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</si>
  <si>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</si>
  <si>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</si>
  <si>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</si>
  <si>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</si>
  <si>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</si>
  <si>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</si>
  <si>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</si>
  <si>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</si>
  <si>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</si>
  <si>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</si>
  <si>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</si>
  <si>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</si>
  <si>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</si>
  <si>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</si>
  <si>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</si>
  <si>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</si>
  <si>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</si>
  <si>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</si>
  <si>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</si>
  <si>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</si>
  <si>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</si>
  <si>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</si>
  <si>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</si>
  <si>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</si>
  <si>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</si>
  <si>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</si>
  <si>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</si>
  <si>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</si>
  <si>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</si>
  <si>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</si>
  <si>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</si>
  <si>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</si>
  <si>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</si>
  <si>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</si>
  <si>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</si>
  <si>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</si>
  <si>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</si>
  <si>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</si>
  <si>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</si>
  <si>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</si>
  <si>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</si>
  <si>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</si>
  <si>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</si>
  <si>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</si>
  <si>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</si>
  <si>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</si>
  <si>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</si>
  <si>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</si>
  <si>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</si>
  <si>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</si>
  <si>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</si>
  <si>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</si>
  <si>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</si>
  <si>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</si>
  <si>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</si>
  <si>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</si>
  <si>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</si>
  <si>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</si>
  <si>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</si>
  <si>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</si>
  <si>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</si>
  <si>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</si>
  <si>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</si>
  <si>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</si>
  <si>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</si>
  <si>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</si>
  <si>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</si>
  <si>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</si>
  <si>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</si>
  <si>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</si>
  <si>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</si>
  <si>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</si>
  <si>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</si>
  <si>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</si>
  <si>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</si>
  <si>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</si>
  <si>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</si>
  <si>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</si>
  <si>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</si>
  <si>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</si>
  <si>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</si>
  <si>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</si>
  <si>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</si>
  <si>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</si>
  <si>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</si>
  <si>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</si>
  <si>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</si>
  <si>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</si>
  <si>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</si>
  <si>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</si>
  <si>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</si>
  <si>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</si>
  <si>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</si>
  <si>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</si>
  <si>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</si>
  <si>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</si>
  <si>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</si>
  <si>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</si>
  <si>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</si>
  <si>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</si>
  <si>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</si>
  <si>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</si>
  <si>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</si>
  <si>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</si>
  <si>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</si>
  <si>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</si>
  <si>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</si>
  <si>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</si>
  <si>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</si>
  <si>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</si>
  <si>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</si>
  <si>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</si>
  <si>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</si>
  <si>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</si>
  <si>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</si>
  <si>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</si>
  <si>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</si>
  <si>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</si>
  <si>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</si>
  <si>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</si>
  <si>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</si>
  <si>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</si>
  <si>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</si>
  <si>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</si>
  <si>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</si>
  <si>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</si>
  <si>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</si>
  <si>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</si>
  <si>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</si>
  <si>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</si>
  <si>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</si>
  <si>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</si>
  <si>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</si>
  <si>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</si>
  <si>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</si>
  <si>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</si>
  <si>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</si>
  <si>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</si>
  <si>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</si>
  <si>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</si>
  <si>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</si>
  <si>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</si>
  <si>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</si>
  <si>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</si>
  <si>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</si>
  <si>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</si>
  <si>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</si>
  <si>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</si>
  <si>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</si>
  <si>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</si>
  <si>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</si>
  <si>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</si>
  <si>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</si>
  <si>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</si>
  <si>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</si>
  <si>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</si>
  <si>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</si>
  <si>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</si>
  <si>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</si>
  <si>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</si>
  <si>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</si>
  <si>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</si>
  <si>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</si>
  <si>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</si>
  <si>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</si>
  <si>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</si>
  <si>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</si>
  <si>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</si>
  <si>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</si>
  <si>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</si>
  <si>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</si>
  <si>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</si>
  <si>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</si>
  <si>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</si>
  <si>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</si>
  <si>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</si>
  <si>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</si>
  <si>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</si>
  <si>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</si>
  <si>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</si>
  <si>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</si>
  <si>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</si>
  <si>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</si>
  <si>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</si>
  <si>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</si>
  <si>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</si>
  <si>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</si>
  <si>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</si>
  <si>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</si>
  <si>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</si>
  <si>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</si>
  <si>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</si>
  <si>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</si>
  <si>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</si>
  <si>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</si>
  <si>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</si>
  <si>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</si>
  <si>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</si>
  <si>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</si>
  <si>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</si>
  <si>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</si>
  <si>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</si>
  <si>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</si>
  <si>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</si>
  <si>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</si>
  <si>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</si>
  <si>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</si>
  <si>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</si>
  <si>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</si>
  <si>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</si>
  <si>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</si>
  <si>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</si>
  <si>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</si>
  <si>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</si>
  <si>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</si>
  <si>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</si>
  <si>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</si>
  <si>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</si>
  <si>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</si>
  <si>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</si>
  <si>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</si>
  <si>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</si>
  <si>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</si>
  <si>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</si>
  <si>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</si>
  <si>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</si>
  <si>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</si>
  <si>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</si>
  <si>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</si>
  <si>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</si>
  <si>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</si>
  <si>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</si>
  <si>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</si>
  <si>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</si>
  <si>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</si>
  <si>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</si>
  <si>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</si>
  <si>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</si>
  <si>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</si>
  <si>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</si>
  <si>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</si>
  <si>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</si>
  <si>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</si>
  <si>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</si>
  <si>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</si>
  <si>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</si>
  <si>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</si>
  <si>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</si>
  <si>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</si>
  <si>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</si>
  <si>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</si>
  <si>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</si>
  <si>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</si>
  <si>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</si>
  <si>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</si>
  <si>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</si>
  <si>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</si>
  <si>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</si>
  <si>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</si>
  <si>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</si>
  <si>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</si>
  <si>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</si>
  <si>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</si>
  <si>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</si>
  <si>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</si>
  <si>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</si>
  <si>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</si>
  <si>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</si>
  <si>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</si>
  <si>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</si>
  <si>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</si>
  <si>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</si>
  <si>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</si>
  <si>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</si>
  <si>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</si>
  <si>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</si>
  <si>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</si>
  <si>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</si>
  <si>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</si>
  <si>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</si>
  <si>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</si>
  <si>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</si>
  <si>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</si>
  <si>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</si>
  <si>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</si>
  <si>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</si>
  <si>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</si>
  <si>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</si>
  <si>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</si>
  <si>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</si>
  <si>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</si>
  <si>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</si>
  <si>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</si>
  <si>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</si>
  <si>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</si>
  <si>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</si>
  <si>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</si>
  <si>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</si>
  <si>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</si>
  <si>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</si>
  <si>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</si>
  <si>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</si>
  <si>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</si>
  <si>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</si>
  <si>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</si>
  <si>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</si>
  <si>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</si>
  <si>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</si>
  <si>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</si>
  <si>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</si>
  <si>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</si>
  <si>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</si>
  <si>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</si>
  <si>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</si>
  <si>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</si>
  <si>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</si>
  <si>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</si>
  <si>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</si>
  <si>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</si>
  <si>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</si>
  <si>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</si>
  <si>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</si>
  <si>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</si>
  <si>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</si>
  <si>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</si>
  <si>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</si>
  <si>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</si>
  <si>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</si>
  <si>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</si>
  <si>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</si>
  <si>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</si>
  <si>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</si>
  <si>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</si>
  <si>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</si>
  <si>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</si>
  <si>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</si>
  <si>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</si>
  <si>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</si>
  <si>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</si>
  <si>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</si>
  <si>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</si>
  <si>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</si>
  <si>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</si>
  <si>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</si>
  <si>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</si>
  <si>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</si>
  <si>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</si>
  <si>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</si>
  <si>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</si>
  <si>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</si>
  <si>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</si>
  <si>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</si>
  <si>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</si>
  <si>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</si>
  <si>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</si>
  <si>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</si>
  <si>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</si>
  <si>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</si>
  <si>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</si>
  <si>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</si>
  <si>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</si>
  <si>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</si>
  <si>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</si>
  <si>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</si>
  <si>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</si>
  <si>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</si>
  <si>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</si>
  <si>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</si>
  <si>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</si>
  <si>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</si>
  <si>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</si>
  <si>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</si>
  <si>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</si>
  <si>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</si>
  <si>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</si>
  <si>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</si>
  <si>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</si>
  <si>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</si>
  <si>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</si>
  <si>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</si>
  <si>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</si>
  <si>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</si>
  <si>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</si>
  <si>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</si>
  <si>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</si>
  <si>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</si>
  <si>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</si>
  <si>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</si>
  <si>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</si>
  <si>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</si>
  <si>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</si>
  <si>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</si>
  <si>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</si>
  <si>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</si>
  <si>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</si>
  <si>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</si>
  <si>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</si>
  <si>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</si>
  <si>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</si>
  <si>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</si>
  <si>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</si>
  <si>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</si>
  <si>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</si>
  <si>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</si>
  <si>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</si>
  <si>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</si>
  <si>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</si>
  <si>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</si>
  <si>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</si>
  <si>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</si>
  <si>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</si>
  <si>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</si>
  <si>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</si>
  <si>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</si>
  <si>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</si>
  <si>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</si>
  <si>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</si>
  <si>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</si>
  <si>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</si>
  <si>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</si>
  <si>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</si>
  <si>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</si>
  <si>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</si>
  <si>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</si>
  <si>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</si>
  <si>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</si>
  <si>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</si>
  <si>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</si>
  <si>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</si>
  <si>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</si>
  <si>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</si>
  <si>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</si>
  <si>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</si>
  <si>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</si>
  <si>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</si>
  <si>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</si>
  <si>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</si>
  <si>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</si>
  <si>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</si>
  <si>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</si>
  <si>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</si>
  <si>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</si>
  <si>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</si>
  <si>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</si>
  <si>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</si>
  <si>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</si>
  <si>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</si>
  <si>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</si>
  <si>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</si>
  <si>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</si>
  <si>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</si>
  <si>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</si>
  <si>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</si>
  <si>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</si>
  <si>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</si>
  <si>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</si>
  <si>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</si>
  <si>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</si>
  <si>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</si>
  <si>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</si>
  <si>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</si>
  <si>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</si>
  <si>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</si>
  <si>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</si>
  <si>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</si>
  <si>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</si>
  <si>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</si>
  <si>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</si>
  <si>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</si>
  <si>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</si>
  <si>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</si>
  <si>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</si>
  <si>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</si>
  <si>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</si>
  <si>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</si>
  <si>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</si>
  <si>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</si>
  <si>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</si>
  <si>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</si>
  <si>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</si>
  <si>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</si>
  <si>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</si>
  <si>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</si>
  <si>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</si>
  <si>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</si>
  <si>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</si>
  <si>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</si>
  <si>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</si>
  <si>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</si>
  <si>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</si>
  <si>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</si>
  <si>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</si>
  <si>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</si>
  <si>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</si>
  <si>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</si>
  <si>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</si>
  <si>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</si>
  <si>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</si>
  <si>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</si>
  <si>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</si>
  <si>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</si>
  <si>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</si>
  <si>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</si>
  <si>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</si>
  <si>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</si>
  <si>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</si>
  <si>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</si>
  <si>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</si>
  <si>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</si>
  <si>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</si>
  <si>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</si>
  <si>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</si>
  <si>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</si>
  <si>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</si>
  <si>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</si>
  <si>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</si>
  <si>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</si>
  <si>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</si>
  <si>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</si>
  <si>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</si>
  <si>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</si>
  <si>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</si>
  <si>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</si>
  <si>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</si>
  <si>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</si>
  <si>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</si>
  <si>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</si>
  <si>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</si>
  <si>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</si>
  <si>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</si>
  <si>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</si>
  <si>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</si>
  <si>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</si>
  <si>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</si>
  <si>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</si>
  <si>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</si>
  <si>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</si>
  <si>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</si>
  <si>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</si>
  <si>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</si>
  <si>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</si>
  <si>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</si>
  <si>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</si>
  <si>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</si>
  <si>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</si>
  <si>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</si>
  <si>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</si>
  <si>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</si>
  <si>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</si>
  <si>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</si>
  <si>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</si>
  <si>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</si>
  <si>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</si>
  <si>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</si>
  <si>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</si>
  <si>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</si>
  <si>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</si>
  <si>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</si>
  <si>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</si>
  <si>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</si>
  <si>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</si>
  <si>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</si>
  <si>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</si>
  <si>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</si>
  <si>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</si>
  <si>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</si>
  <si>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</si>
  <si>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</si>
  <si>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</si>
  <si>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</si>
  <si>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</si>
  <si>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</si>
  <si>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</si>
  <si>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</si>
  <si>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</si>
  <si>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</si>
  <si>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</si>
  <si>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</si>
  <si>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</si>
  <si>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</si>
  <si>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</si>
  <si>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</si>
  <si>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</si>
  <si>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</si>
  <si>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</si>
  <si>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</si>
  <si>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</si>
  <si>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</si>
  <si>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</si>
  <si>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</si>
  <si>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</si>
  <si>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</si>
  <si>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</si>
  <si>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</si>
  <si>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</si>
  <si>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</si>
  <si>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</si>
  <si>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</si>
  <si>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</si>
  <si>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</si>
  <si>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</si>
  <si>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</si>
  <si>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</si>
  <si>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</si>
  <si>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</si>
  <si>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</si>
  <si>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</si>
  <si>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</si>
  <si>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</si>
  <si>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</si>
  <si>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</si>
  <si>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</si>
  <si>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</si>
  <si>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</si>
  <si>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</si>
  <si>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</si>
  <si>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</si>
  <si>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</si>
  <si>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</si>
  <si>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</si>
  <si>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</si>
  <si>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</si>
  <si>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</si>
  <si>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</si>
  <si>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</si>
  <si>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</si>
  <si>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</si>
  <si>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</si>
  <si>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</si>
  <si>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</si>
  <si>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</si>
  <si>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</si>
  <si>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</si>
  <si>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</si>
  <si>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</si>
  <si>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</si>
  <si>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</si>
  <si>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</si>
  <si>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</si>
  <si>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</si>
  <si>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</si>
  <si>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</si>
  <si>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</si>
  <si>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</si>
  <si>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</si>
  <si>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</si>
  <si>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</si>
  <si>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</si>
  <si>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</si>
  <si>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</si>
  <si>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</si>
  <si>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</si>
  <si>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</si>
  <si>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</si>
  <si>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</si>
  <si>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</si>
  <si>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</si>
  <si>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</si>
  <si>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</si>
  <si>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</si>
  <si>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</si>
  <si>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</si>
  <si>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</si>
  <si>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</si>
  <si>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</si>
  <si>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</si>
  <si>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</si>
  <si>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</si>
  <si>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</si>
  <si>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</si>
  <si>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</si>
  <si>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</si>
  <si>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</si>
  <si>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</si>
  <si>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</si>
  <si>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</si>
  <si>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</si>
  <si>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</si>
  <si>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</si>
  <si>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</si>
  <si>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</si>
  <si>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</si>
  <si>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</si>
  <si>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</si>
  <si>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</si>
  <si>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</si>
  <si>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</si>
  <si>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</si>
  <si>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</si>
  <si>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</si>
  <si>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</si>
  <si>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</si>
  <si>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</si>
  <si>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</si>
  <si>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</si>
  <si>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</si>
  <si>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</si>
  <si>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</si>
  <si>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</si>
  <si>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</si>
  <si>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</si>
  <si>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</si>
  <si>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</si>
  <si>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</si>
  <si>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</si>
  <si>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</si>
  <si>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</si>
  <si>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</si>
  <si>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</si>
  <si>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</si>
  <si>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</si>
  <si>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</si>
  <si>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</si>
  <si>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</si>
  <si>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</si>
  <si>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</si>
  <si>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</si>
  <si>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</si>
  <si>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</si>
  <si>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</si>
  <si>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</si>
  <si>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</si>
  <si>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</si>
  <si>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</si>
  <si>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</si>
  <si>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</si>
  <si>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</si>
  <si>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</si>
  <si>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</si>
  <si>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</si>
  <si>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</si>
  <si>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</si>
  <si>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</si>
  <si>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</si>
  <si>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</si>
  <si>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</si>
  <si>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</si>
  <si>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</si>
  <si>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</si>
  <si>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</si>
  <si>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</si>
  <si>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</si>
  <si>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</si>
  <si>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</si>
  <si>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</si>
  <si>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</si>
  <si>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</si>
  <si>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</si>
  <si>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</si>
  <si>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</si>
  <si>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</si>
  <si>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</si>
  <si>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</si>
  <si>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</si>
  <si>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</si>
  <si>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</si>
  <si>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</si>
  <si>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</si>
  <si>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</si>
  <si>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</si>
  <si>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</si>
  <si>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</si>
  <si>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</si>
  <si>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</si>
  <si>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</si>
  <si>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</si>
  <si>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</si>
  <si>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</si>
  <si>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</si>
  <si>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</si>
  <si>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</si>
  <si>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</si>
  <si>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</si>
  <si>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</si>
  <si>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</si>
  <si>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</si>
  <si>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</si>
  <si>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</si>
  <si>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</si>
  <si>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</si>
  <si>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</si>
  <si>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</si>
  <si>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</si>
  <si>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</si>
  <si>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</si>
  <si>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</si>
  <si>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</si>
  <si>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</si>
  <si>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</si>
  <si>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</si>
  <si>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</si>
  <si>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</si>
  <si>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</si>
  <si>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</si>
  <si>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</si>
  <si>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</si>
  <si>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</si>
  <si>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</si>
  <si>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</si>
  <si>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</si>
  <si>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</si>
  <si>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</si>
  <si>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</si>
  <si>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</si>
  <si>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</si>
  <si>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</si>
  <si>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</si>
  <si>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</si>
  <si>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</si>
  <si>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</si>
  <si>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</si>
  <si>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</si>
  <si>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</si>
  <si>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</si>
  <si>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</si>
  <si>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</si>
  <si>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</si>
  <si>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</si>
  <si>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</si>
  <si>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</si>
  <si>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</si>
  <si>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</si>
  <si>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</si>
  <si>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</si>
  <si>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</si>
  <si>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</si>
  <si>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</si>
  <si>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</si>
  <si>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</si>
  <si>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</si>
  <si>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</si>
  <si>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</si>
  <si>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</si>
  <si>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</si>
  <si>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</si>
  <si>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</si>
  <si>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</si>
  <si>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</si>
  <si>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</si>
  <si>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</si>
  <si>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</si>
  <si>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</si>
  <si>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</si>
  <si>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</si>
  <si>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</si>
  <si>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</si>
  <si>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</si>
  <si>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</si>
  <si>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</si>
  <si>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</si>
  <si>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</si>
  <si>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</si>
  <si>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</si>
  <si>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</si>
  <si>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</si>
  <si>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</si>
  <si>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</si>
  <si>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</si>
  <si>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</si>
  <si>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</si>
  <si>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</si>
  <si>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</si>
  <si>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</si>
  <si>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</si>
  <si>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</si>
  <si>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</si>
  <si>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</si>
  <si>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</si>
  <si>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</si>
  <si>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</si>
  <si>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</si>
  <si>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</si>
  <si>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</si>
  <si>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</si>
  <si>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</si>
  <si>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</si>
  <si>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</si>
  <si>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</si>
  <si>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</si>
  <si>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</si>
  <si>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</si>
  <si>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</si>
  <si>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</si>
  <si>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</si>
  <si>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</si>
  <si>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</si>
  <si>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</si>
  <si>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</si>
  <si>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</si>
  <si>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</si>
  <si>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</si>
  <si>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</si>
  <si>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</si>
  <si>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</si>
  <si>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</si>
  <si>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</si>
  <si>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</si>
  <si>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</si>
  <si>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</si>
  <si>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</si>
  <si>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</si>
  <si>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</si>
  <si>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</si>
  <si>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</si>
  <si>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</si>
  <si>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</si>
  <si>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</si>
  <si>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</si>
  <si>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</si>
  <si>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</si>
  <si>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</si>
  <si>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</si>
  <si>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</si>
  <si>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</si>
  <si>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</si>
  <si>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</si>
  <si>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</si>
  <si>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</si>
  <si>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</si>
  <si>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</si>
  <si>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</si>
  <si>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</si>
  <si>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</si>
  <si>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</si>
  <si>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</si>
  <si>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</si>
  <si>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</si>
  <si>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</si>
  <si>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</si>
  <si>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</si>
  <si>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</si>
  <si>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</si>
  <si>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</si>
  <si>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</si>
  <si>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</si>
  <si>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</si>
  <si>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</si>
  <si>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</si>
  <si>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</si>
  <si>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</si>
  <si>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</si>
  <si>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</si>
  <si>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</si>
  <si>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</si>
  <si>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</si>
  <si>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</si>
  <si>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</si>
  <si>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</si>
  <si>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</si>
  <si>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</si>
  <si>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</si>
  <si>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</si>
  <si>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</si>
  <si>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</si>
  <si>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</si>
  <si>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</si>
  <si>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</si>
  <si>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</si>
  <si>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</si>
  <si>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</si>
  <si>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</si>
  <si>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</si>
  <si>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</si>
  <si>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</si>
  <si>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</si>
  <si>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</si>
  <si>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</si>
  <si>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</si>
  <si>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</si>
  <si>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</si>
  <si>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</si>
  <si>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</si>
  <si>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</si>
  <si>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</si>
  <si>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</si>
  <si>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</si>
  <si>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</si>
  <si>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</si>
  <si>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</si>
  <si>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</si>
  <si>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</si>
  <si>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</si>
  <si>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</si>
  <si>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</si>
  <si>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</si>
  <si>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</si>
  <si>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</si>
  <si>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</si>
  <si>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</si>
  <si>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</si>
  <si>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</si>
  <si>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</si>
  <si>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</si>
  <si>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</si>
  <si>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</si>
  <si>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</si>
  <si>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</si>
  <si>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</si>
  <si>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</si>
  <si>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</si>
  <si>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</si>
  <si>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</si>
  <si>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</si>
  <si>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</si>
  <si>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</si>
  <si>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</si>
  <si>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</si>
  <si>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</si>
  <si>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</si>
  <si>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</si>
  <si>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</si>
  <si>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</si>
  <si>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</si>
  <si>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</si>
  <si>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</si>
  <si>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</si>
  <si>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</si>
  <si>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</si>
  <si>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</si>
  <si>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</si>
  <si>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</si>
  <si>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</si>
  <si>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</si>
  <si>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</si>
  <si>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</si>
  <si>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</si>
  <si>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</si>
  <si>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</si>
  <si>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</si>
  <si>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</si>
  <si>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</si>
  <si>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</si>
  <si>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</si>
  <si>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</si>
  <si>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</si>
  <si>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</si>
  <si>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</si>
  <si>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</si>
  <si>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</si>
  <si>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</si>
  <si>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</si>
  <si>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</si>
  <si>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</si>
  <si>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</si>
  <si>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</si>
  <si>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</si>
  <si>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</si>
  <si>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</si>
  <si>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</si>
  <si>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</si>
  <si>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</si>
  <si>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</si>
  <si>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</si>
  <si>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</si>
  <si>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</si>
  <si>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</si>
  <si>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</si>
  <si>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</si>
  <si>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</si>
  <si>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</si>
  <si>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</si>
  <si>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</si>
  <si>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</si>
  <si>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</si>
  <si>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</si>
  <si>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</si>
  <si>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</si>
  <si>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</si>
  <si>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</si>
  <si>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</si>
  <si>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</si>
  <si>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</si>
  <si>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</si>
  <si>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</si>
  <si>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</si>
  <si>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</si>
  <si>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</si>
  <si>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</si>
  <si>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</si>
  <si>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</si>
  <si>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</si>
  <si>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</si>
  <si>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</si>
  <si>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</si>
  <si>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</si>
  <si>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</si>
  <si>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</si>
  <si>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</si>
  <si>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</si>
  <si>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</si>
  <si>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</si>
  <si>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</si>
  <si>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</si>
  <si>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</si>
  <si>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</si>
  <si>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</si>
  <si>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</si>
  <si>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</si>
  <si>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</si>
  <si>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</si>
  <si>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</si>
  <si>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</si>
  <si>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</si>
  <si>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</si>
  <si>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</si>
  <si>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</si>
  <si>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</si>
  <si>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</si>
  <si>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</si>
  <si>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</si>
  <si>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</si>
  <si>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</si>
  <si>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</si>
  <si>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</si>
  <si>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</si>
  <si>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</si>
  <si>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</si>
  <si>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</si>
  <si>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</si>
  <si>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</si>
  <si>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</si>
  <si>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</si>
  <si>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</si>
  <si>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</si>
  <si>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</si>
  <si>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</si>
  <si>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</si>
  <si>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</si>
  <si>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</si>
  <si>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</si>
  <si>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</si>
  <si>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</si>
  <si>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</si>
  <si>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</si>
  <si>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</si>
  <si>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</si>
  <si>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</si>
  <si>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</si>
  <si>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</si>
  <si>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</si>
  <si>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</si>
  <si>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</si>
  <si>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</si>
  <si>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</si>
  <si>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</si>
  <si>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</si>
  <si>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</si>
  <si>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</si>
  <si>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</si>
  <si>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</si>
  <si>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</si>
  <si>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</si>
  <si>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</si>
  <si>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</si>
  <si>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</si>
  <si>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</si>
  <si>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</si>
  <si>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</si>
  <si>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</si>
  <si>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</si>
  <si>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</si>
  <si>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</si>
  <si>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</si>
  <si>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</si>
  <si>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</si>
  <si>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</si>
  <si>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</si>
  <si>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</si>
  <si>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</si>
  <si>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</si>
  <si>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</si>
  <si>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</si>
  <si>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</si>
  <si>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</si>
  <si>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</si>
  <si>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</si>
  <si>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</si>
  <si>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</si>
  <si>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</si>
  <si>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</si>
  <si>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</si>
  <si>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</si>
  <si>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</si>
  <si>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</si>
  <si>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</si>
  <si>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</si>
  <si>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</si>
  <si>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</si>
  <si>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</si>
  <si>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</si>
  <si>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</si>
  <si>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</si>
  <si>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</si>
  <si>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</si>
  <si>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</si>
  <si>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</si>
  <si>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</si>
  <si>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</si>
  <si>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</si>
  <si>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</si>
  <si>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</si>
  <si>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</si>
  <si>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</si>
  <si>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</si>
  <si>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</si>
  <si>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</si>
  <si>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</si>
  <si>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</si>
  <si>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</si>
  <si>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</si>
  <si>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</si>
  <si>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</si>
  <si>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</si>
  <si>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</si>
  <si>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</si>
  <si>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</si>
  <si>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</si>
  <si>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</si>
  <si>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</si>
  <si>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</si>
  <si>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</si>
  <si>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</si>
  <si>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</si>
  <si>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</si>
  <si>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</si>
  <si>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</si>
  <si>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</si>
  <si>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</si>
  <si>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</si>
  <si>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</si>
  <si>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</si>
  <si>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</si>
  <si>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</si>
  <si>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</si>
  <si>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</si>
  <si>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</si>
  <si>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</si>
  <si>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</si>
  <si>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</si>
  <si>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</si>
  <si>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</si>
  <si>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</si>
  <si>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</si>
  <si>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</si>
  <si>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</si>
  <si>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</si>
  <si>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</si>
  <si>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</si>
  <si>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</si>
  <si>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</si>
  <si>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</si>
  <si>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</si>
  <si>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</si>
  <si>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</si>
  <si>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</si>
  <si>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</si>
  <si>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</si>
  <si>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</si>
  <si>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</si>
  <si>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</si>
  <si>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</si>
  <si>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</si>
  <si>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</si>
  <si>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</si>
  <si>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</si>
  <si>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</si>
  <si>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</si>
  <si>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</si>
  <si>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</si>
  <si>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</si>
  <si>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</si>
  <si>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</si>
  <si>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</si>
  <si>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</si>
  <si>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PCM-20251117-00000576</t>
  </si>
  <si>
    <t xml:space="preserve"> Restored by PG </t>
  </si>
  <si>
    <t>TT-20251117-00517</t>
  </si>
  <si>
    <t xml:space="preserve">Team need 100 min </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</si>
  <si>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</si>
  <si>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</si>
  <si>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</si>
  <si>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</si>
  <si>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</si>
  <si>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</si>
  <si>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</si>
  <si>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</si>
  <si>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</si>
  <si>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</si>
  <si>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</si>
  <si>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</si>
  <si>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</si>
  <si>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</si>
  <si>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</si>
  <si>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</si>
  <si>
    <t>PCM-20251117-00000611</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</si>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</sst>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315.46230011573789</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45978.410726041664</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45978.410726041664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45978.410726041664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45978.410726041664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45978.410726041664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45978.410726041664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45978.410726041664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45978.410726041664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45978.410726041664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45978.410726041664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45978.410726041664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45978.410726041664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45978.410726041664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45978.410726041664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45978.410726041664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45978.410726041664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45978.410726041664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45978.410726041664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45978.410726041664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45978.410726041664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45978.410726041664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45978.410726041664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45978.410726041664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45978.410726041664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45978.410726041664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45978.410726041664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45978.410726041664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45978.410726041664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45978.410726041664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45978.410726041664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45978.410726041664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45978.410726041664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45978.410726041664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45978.410726041664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45978.410726041664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45978.410726041664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45978.410726041664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45978.410726041664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45978.410726041664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45978.410726041664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45978.410726041664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45978.410726041664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45978.410726041664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45978.410726041664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45978.410726041664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45978.410726041664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45978.410726041664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45978.410726041664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45978.410726041664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45978.410726041664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45978.410726041664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45978.410726041664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45978.410726041664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45978.410726041664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45978.410726041664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45978.410726041664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45978.410726041664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45978.410726041664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45978.410726041664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45978.410726041664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45978.410726041664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45978.410726041664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45978.410726041664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45978.410726041664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45978.410726041664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45978.410726041664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45978.410726041664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45978.410726041664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45978.410726041664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45978.410726041664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45978.410726041664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45978.410726041664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45978.410726041664</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7B75694-E6E7-4F18-99DF-0DCFF288958E}"/>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pane ySplit="4" topLeftCell="E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153.41088807870256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1.974383449072775</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20838</v>
      </c>
      <c r="E5" s="103" t="s">
        <v>39021</v>
      </c>
      <c r="F5" s="104">
        <v>45978.357812499999</v>
      </c>
      <c r="G5" s="105">
        <f ca="1">IFERROR(NOW()-F5,"-")</f>
        <v>5.291354166547535E-2</v>
      </c>
      <c r="H5" s="104">
        <v>45978.345763888887</v>
      </c>
      <c r="I5" s="18" t="str">
        <f>IFERROR(VLOOKUP(D5,DB!A:F,6,0),"")</f>
        <v>SCECO</v>
      </c>
      <c r="J5" s="18" t="str">
        <f>IFERROR(VLOOKUP(D5,DB!A:G,7,0),"")</f>
        <v>Dead+No BB Design+No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24801</v>
      </c>
      <c r="E6" s="103" t="s">
        <v>39021</v>
      </c>
      <c r="F6" s="104"/>
      <c r="G6" s="105">
        <f ca="1">IFERROR(NOW()-F6,"-")</f>
        <v>45978.410726041664</v>
      </c>
      <c r="H6" s="104">
        <v>45978.328020833331</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0"/>
      <c r="B7" s="61" t="str">
        <f>IFERROR(VLOOKUP(D7,DB!A:K,11,0),"")</f>
        <v/>
      </c>
      <c r="C7" s="61"/>
      <c r="D7" s="61"/>
      <c r="E7" s="85"/>
      <c r="F7" s="74"/>
      <c r="G7" s="75">
        <f ca="1">IFERROR(NOW()-F7,"-")</f>
        <v>45978.410726041664</v>
      </c>
      <c r="H7" s="74"/>
      <c r="I7" s="61" t="str">
        <f>IFERROR(VLOOKUP(D7,DB!A:F,6,0),"")</f>
        <v/>
      </c>
      <c r="J7" s="61" t="str">
        <f>IFERROR(VLOOKUP(D7,DB!A:G,7,0),"")</f>
        <v/>
      </c>
      <c r="K7" s="86"/>
      <c r="L7" s="61" t="str">
        <f>IFERROR(VLOOKUP(D7,DB!A:I,9,0),"")</f>
        <v/>
      </c>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4"/>
    </row>
    <row r="8" spans="1:88" ht="31.5" customHeight="1">
      <c r="A8" s="102"/>
      <c r="B8" s="18" t="str">
        <f>IFERROR(VLOOKUP(D8,DB!A:K,11,0),"")</f>
        <v/>
      </c>
      <c r="C8" s="18"/>
      <c r="D8" s="18"/>
      <c r="E8" s="103"/>
      <c r="F8" s="104"/>
      <c r="G8" s="105">
        <f ca="1">IFERROR(NOW()-F8,"-")</f>
        <v>45978.410726041664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45978.410726041664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45978.410726041664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45978.410726041664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45978.410726041664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45978.410726041664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45978.410726041664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45978.410726041664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45978.410726041664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45978.410726041664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45978.410726041664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45978.410726041664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45978.410726041664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45978.410726041664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45978.410726041664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45978.410726041664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45978.410726041664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45978.410726041664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45978.410726041664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45978.410726041664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45978.410726041664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45978.410726041664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45978.410726041664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45978.410726041664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45978.410726041664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45978.410726041664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45978.410726041664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45978.410726041664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45978.410726041664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45978.410726041664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45978.410726041664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45978.410726041664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45978.410726041664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45978.410726041664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45978.410726041664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45978.410726041664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45978.410726041664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45978.410726041664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45978.410726041664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45978.410726041664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45978.410726041664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45978.410726041664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45978.410726041664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45978.410726041664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45978.410726041664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45978.410726041664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45978.410726041664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45978.410726041664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45978.410726041664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45978.410726041664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45978.410726041664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45978.410726041664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45978.410726041664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45978.410726041664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45978.410726041664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45978.410726041664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45978.410726041664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45978.410726041664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45978.410726041664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45978.410726041664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45978.410726041664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45978.410726041664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45978.410726041664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45978.410726041664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45978.410726041664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45978.410726041664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45978.410726041664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45978.410726041664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45978.410726041664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45978.410726041664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45978.410726041664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45978.410726041664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45978.410726041664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45978.410726041664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45978.410726041664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45978.410726041664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45978.410726041664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45978.410726041664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45978.410726041664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45978.410726041664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45978.410726041664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45978.410726041664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45978.410726041664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45978.410726041664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45978.410726041664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45978.410726041664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45978.410726041664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45978.410726041664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45978.410726041664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45978.410726041664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45978.410726041664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45978.410726041664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45978.410726041664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45978.410726041664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45978.410726041664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45978.410726041664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45978.410726041664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45978.410726041664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45978.410726041664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45978.410726041664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45978.410726041664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45978.410726041664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45978.410726041664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45978.410726041664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45978.410726041664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45978.410726041664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45978.410726041664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45978.410726041664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45978.410726041664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45978.410726041664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45978.410726041664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45978.410726041664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45978.410726041664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45978.410726041664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45978.410726041664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45978.410726041664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45978.410726041664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45978.410726041664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45978.410726041664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45978.410726041664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45978.410726041664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45978.410726041664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45978.410726041664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45978.410726041664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45978.410726041664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45978.410726041664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45978.410726041664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45978.410726041664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45978.410726041664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45978.410726041664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45978.410726041664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45978.410726041664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45978.410726041664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45978.410726041664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45978.410726041664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45978.410726041664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45978.410726041664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45978.410726041664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45978.410726041664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45978.410726041664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45978.410726041664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45978.410726041664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45978.410726041664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45978.410726041664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45978.410726041664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45978.410726041664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45978.410726041664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45978.410726041664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45978.410726041664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45978.410726041664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45978.410726041664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45978.410726041664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45978.410726041664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45978.410726041664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45978.410726041664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45978.410726041664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45978.410726041664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45978.410726041664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45978.410726041664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45978.410726041664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45978.410726041664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45978.410726041664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45978.410726041664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45978.410726041664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45978.410726041664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45978.410726041664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45978.410726041664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45978.410726041664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45978.410726041664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45978.410726041664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45978.410726041664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45978.410726041664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45978.410726041664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45978.410726041664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45978.410726041664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45978.410726041664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45978.410726041664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45978.410726041664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45978.410726041664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45978.410726041664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45978.410726041664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45978.410726041664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45978.410726041664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45978.410726041664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45978.410726041664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45978.410726041664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45978.410726041664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45978.410726041664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45978.410726041664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45978.410726041664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45978.410726041664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45978.410726041664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45978.410726041664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45978.410726041664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45978.410726041664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45978.410726041664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45978.410726041664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45978.410726041664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45978.410726041664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45978.410726041664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45978.410726041664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45978.410726041664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45978.410726041664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45978.410726041664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45978.410726041664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45978.410726041664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45978.410726041664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45978.410726041664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45978.410726041664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45978.410726041664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45978.410726041664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tabSelected="1" workbookViewId="0">
      <selection activeCell="K3" sqref="K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14076</v>
      </c>
      <c r="E2" s="18" t="s">
        <v>39021</v>
      </c>
      <c r="F2" s="20">
        <v>45978.331469907411</v>
      </c>
      <c r="G2" s="21">
        <f t="shared" ref="G2:G18" ca="1" si="0">IFERROR(NOW()-F2,"-")</f>
        <v>7.9256134253228083E-2</v>
      </c>
      <c r="H2" s="22">
        <v>45978.325949074075</v>
      </c>
      <c r="I2" s="19" t="str">
        <f>IFERROR(VLOOKUP(D2,DB!A:F,6,0),"")</f>
        <v>SCECO</v>
      </c>
      <c r="J2" s="18" t="str">
        <f>IFERROR(VLOOKUP(D2,DB!A:G,7,0),"")</f>
        <v>Dead</v>
      </c>
      <c r="K2" s="45" t="s">
        <v>39112</v>
      </c>
      <c r="L2" s="23" t="str">
        <f>IFERROR(VLOOKUP(D2,DB!A:I,9,0),"")</f>
        <v>Latis</v>
      </c>
    </row>
    <row r="3" spans="1:13" ht="15" customHeight="1">
      <c r="A3" s="19" t="s">
        <v>39113</v>
      </c>
      <c r="B3" s="61" t="str">
        <f>IFERROR(VLOOKUP(D3,DB!A:K,11,0),"")</f>
        <v>R3</v>
      </c>
      <c r="C3" s="18">
        <v>2</v>
      </c>
      <c r="D3" s="18" t="s">
        <v>14885</v>
      </c>
      <c r="E3" s="18" t="s">
        <v>39021</v>
      </c>
      <c r="F3" s="22">
        <v>45978.366365740738</v>
      </c>
      <c r="G3" s="21">
        <f t="shared" ca="1" si="0"/>
        <v>4.436030092620058E-2</v>
      </c>
      <c r="H3" s="22">
        <v>45978.35528935185</v>
      </c>
      <c r="I3" s="19" t="str">
        <f>IFERROR(VLOOKUP(D3,DB!A:F,6,0),"")</f>
        <v>SCECO</v>
      </c>
      <c r="J3" s="18" t="str">
        <f>IFERROR(VLOOKUP(D3,DB!A:G,7,0),"")</f>
        <v>Vandalized</v>
      </c>
      <c r="K3" s="45" t="s">
        <v>39114</v>
      </c>
      <c r="L3" s="23" t="str">
        <f>IFERROR(VLOOKUP(D3,DB!A:I,9,0),"")</f>
        <v>Latis</v>
      </c>
    </row>
    <row r="4" spans="1:13" ht="15" customHeight="1">
      <c r="A4" s="19"/>
      <c r="B4" s="61" t="str">
        <f>IFERROR(VLOOKUP(D4,DB!A:K,11,0),"")</f>
        <v/>
      </c>
      <c r="C4" s="18"/>
      <c r="D4" s="18"/>
      <c r="E4" s="18"/>
      <c r="F4" s="20"/>
      <c r="G4" s="21">
        <f t="shared" ca="1" si="0"/>
        <v>45978.410726041664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45978.410726041664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45978.410726041664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45978.410726041664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45978.410726041664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45978.410726041664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45978.410726041664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45978.410726041664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45978.410726041664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45978.410726041664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45978.410726041664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45978.410726041664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45978.410726041664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45978.410726041664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45978.410726041664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45978.410726041664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45978.410726041664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45978.410726041664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45978.410726041664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45978.410726041664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45978.410726041664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45978.410726041664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45978.410726041664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45978.410726041664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45978.410726041664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45978.410726041664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45978.410726041664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45978.410726041664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45978.410726041664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45978.410726041664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45978.410726041664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45978.410726041664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45978.410726041664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45978.410726041664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45978.410726041664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45978.410726041664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45978.410726041664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45978.410726041664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45978.410726041664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45978.410726041664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45978.410726041664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45978.410726041664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45978.410726041664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45978.410726041664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45978.410726041664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45978.410726041664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45978.410726041664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45978.410726041664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45978.410726041664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45978.410726041664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45978.410726041664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45978.410726041664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45978.410726041664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45978.410726041664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45978.410726041664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45978.410726041664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45978.410726041664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45978.410726041664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45978.410726041664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45978.410726041664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45978.410726041664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45978.410726041664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45978.410726041664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45978.410726041664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45978.410726041664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45978.410726041664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45978.410726041664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45978.410726041664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45978.410726041664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45978.410726041664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45978.410726041664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45978.410726041664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45978.410726041664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45978.410726041664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45978.410726041664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45978.410726041664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45978.410726041664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45978.410726041664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45978.410726041664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45978.410726041664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45978.410726041664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45978.410726041664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45978.410726041664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45978.410726041664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45978.410726041664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45978.410726041664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45978.410726041664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45978.410726041664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45978.410726041664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45978.410726041664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45978.410726041664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45978.410726041664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45978.410726041664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45978.410726041664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45978.410726041664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45978.410726041664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45978.410726041664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45978.410726041664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45978.410726041664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45978.410726041664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45978.410726041664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45978.410726041664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45978.410726041664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45978.410726041664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45978.410726041664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45978.410726041664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45978.410726041664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45978.410726041664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45978.410726041664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45978.410726041664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45978.410726041664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45978.410726041664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45978.410726041664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45978.410726041664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45978.410726041664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45978.410726041664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45978.410726041664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45978.410726041664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45978.410726041664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45978.410726041664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45978.410726041664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45978.410726041664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45978.410726041664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45978.410726041664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45978.410726041664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45978.410726041664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45978.410726041664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45978.410726041664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45978.410726041664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45978.410726041664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45978.410726041664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45978.410726041664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45978.410726041664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45978.410726041664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45978.410726041664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45978.410726041664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45978.410726041664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45978.410726041664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45978.410726041664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45978.410726041664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45978.410726041664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45978.410726041664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45978.410726041664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45978.410726041664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45978.410726041664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45978.410726041664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45978.410726041664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45978.410726041664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45978.410726041664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45978.410726041664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45978.410726041664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45978.410726041664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45978.410726041664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45978.410726041664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45978.410726041664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45978.410726041664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45978.410726041664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45978.410726041664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45978.410726041664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45978.410726041664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45978.410726041664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45978.410726041664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45978.410726041664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45978.410726041664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45978.410726041664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45978.410726041664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45978.410726041664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45978.410726041664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45978.410726041664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45978.410726041664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45978.410726041664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45978.410726041664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45978.410726041664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45978.410726041664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45978.410726041664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45978.410726041664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45978.410726041664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45978.410726041664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45978.410726041664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45978.410726041664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45978.410726041664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45978.410726041664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45978.410726041664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45978.410726041664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45978.410726041664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45978.410726041664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45978.410726041664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45978.410726041664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45978.410726041664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45978.410726041664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45978.410726041664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45978.410726041664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45978.410726041664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45978.410726041664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45978.410726041664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45978.410726041664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45978.410726041664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45978.410726041664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45978.410726041664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45978.410726041664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45978.410726041664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45978.410726041664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45978.410726041664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45978.410726041664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45978.410726041664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45978.410726041664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45978.410726041664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45978.410726041664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45978.410726041664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45978.410726041664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45978.410726041664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45978.410726041664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45978.410726041664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45978.410726041664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45978.410726041664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45978.410726041664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45978.410726041664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45978.410726041664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45978.410726041664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45978.410726041664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45978.410726041664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45978.410726041664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45978.410726041664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45978.410726041664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45978.410726041664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45978.410726041664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45978.410726041664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45978.410726041664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45978.410726041664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45978.410726041664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45978.410726041664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45978.410726041664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45978.410726041664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45978.410726041664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45978.410726041664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45978.410726041664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45978.410726041664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45978.410726041664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45978.410726041664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45978.410726041664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45978.410726041664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45978.410726041664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45978.410726041664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45978.410726041664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45978.410726041664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45978.410726041664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45978.410726041664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45978.410726041664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45978.410726041664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45978.410726041664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45978.410726041664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45978.410726041664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45978.410726041664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45978.410726041664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45978.410726041664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45978.410726041664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45978.410726041664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45978.410726041664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45978.410726041664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45978.410726041664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45978.410726041664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45978.410726041664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45978.410726041664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45978.410726041664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45978.410726041664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45978.410726041664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45978.410726041664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45978.410726041664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45978.410726041664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45978.410726041664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45978.410726041664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45978.410726041664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45978.410726041664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45978.410726041664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45978.410726041664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45978.410726041664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45978.410726041664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45978.410726041664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45978.410726041664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45978.410726041664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45978.410726041664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45978.410726041664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45978.410726041664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45978.410726041664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45978.410726041664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45978.410726041664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45978.410726041664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45978.410726041664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45978.410726041664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45978.410726041664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45978.410726041664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45978.410726041664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45978.410726041664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45978.410726041664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45978.410726041664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45978.410726041664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45978.410726041664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45978.410726041664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45978.410726041664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45978.410726041664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45978.410726041664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45978.410726041664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45978.410726041664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45978.410726041664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45978.410726041664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45978.410726041664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45978.410726041664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45978.410726041664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45978.410726041664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45978.410726041664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45978.410726041664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45978.410726041664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45978.410726041664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45978.410726041664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45978.410726041664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45978.410726041664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45978.410726041664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45978.410726041664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45978.410726041664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45978.410726041664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45978.410726041664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45978.410726041664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45978.410726041664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45978.410726041664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45978.410726041664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45978.410726041664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45978.410726041664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45978.410726041664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45978.410726041664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45978.410726041664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45978.410726041664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45978.410726041664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45978.410726041664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45978.410726041664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45978.410726041664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45978.410726041664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45978.410726041664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45978.410726041664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45978.410726041664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45978.410726041664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45978.410726041664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45978.410726041664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45978.410726041664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45978.410726041664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45978.410726041664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45978.410726041664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45978.410726041664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45978.410726041664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45978.410726041664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45978.410726041664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45978.410726041664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45978.410726041664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45978.410726041664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45978.410726041664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45978.410726041664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45978.410726041664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45978.410726041664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45978.410726041664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45978.410726041664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45978.410726041664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45978.410726041664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45978.410726041664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45978.410726041664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45978.410726041664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45978.410726041664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45978.410726041664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45978.410726041664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45978.410726041664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45978.410726041664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45978.410726041664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45978.410726041664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45978.410726041664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45978.410726041664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45978.410726041664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45978.410726041664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45978.410726041664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45978.410726041664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45978.410726041664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45978.410726041664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45978.410726041664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45978.410726041664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45978.410726041664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45978.410726041664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45978.410726041664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45978.410726041664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45978.410726041664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45978.410726041664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45978.410726041664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45978.410726041664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45978.410726041664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45978.410726041664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45978.410726041664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45978.410726041664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45978.410726041664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45978.410726041664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45978.410726041664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45978.410726041664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45978.410726041664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45978.410726041664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45978.410726041664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45978.410726041664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45978.410726041664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45978.410726041664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45978.410726041664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45978.410726041664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45978.410726041664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45978.410726041664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45978.410726041664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45978.410726041664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45978.410726041664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45978.410726041664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45978.410726041664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45978.410726041664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45978.410726041664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45978.410726041664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45978.410726041664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45978.410726041664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45978.410726041664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45978.410726041664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45978.410726041664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45978.410726041664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45978.410726041664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45978.410726041664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45978.410726041664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45978.410726041664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45978.410726041664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45978.410726041664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45978.410726041664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45978.410726041664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45978.410726041664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45978.410726041664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45978.410726041664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45978.410726041664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45978.410726041664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45978.410726041664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45978.410726041664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45978.410726041664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45978.410726041664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45978.410726041664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45978.410726041664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45978.410726041664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45978.410726041664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45978.410726041664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45978.410726041664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45978.410726041664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45978.410726041664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45978.410726041664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45978.410726041664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45978.410726041664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45978.410726041664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45978.410726041664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45978.410726041664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45978.410726041664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45978.410726041664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45978.410726041664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45978.410726041664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45978.410726041664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45978.410726041664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45978.410726041664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45978.410726041664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45978.410726041664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45978.410726041664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45978.410726041664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45978.410726041664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45978.410726041664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45978.410726041664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45978.410726041664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45978.410726041664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45978.410726041664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45978.410726041664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45978.410726041664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45978.410726041664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45978.410726041664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45978.410726041664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45978.410726041664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45978.410726041664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45978.410726041664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45978.410726041664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45978.410726041664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45978.410726041664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45978.410726041664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45978.410726041664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45978.410726041664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45978.410726041664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45978.410726041664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45978.410726041664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45978.410726041664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45978.410726041664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45978.410726041664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45978.410726041664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45978.410726041664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45978.410726041664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45978.410726041664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45978.410726041664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45978.410726041664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45978.410726041664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45978.410726041664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45978.410726041664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45978.410726041664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45978.410726041664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45978.410726041664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45978.410726041664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45978.410726041664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45978.410726041664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45978.410726041664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45978.410726041664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45978.410726041664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45978.410726041664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45978.410726041664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45978.410726041664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45978.410726041664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45978.410726041664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45978.410726041664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45978.410726041664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45978.410726041664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45978.410726041664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45978.410726041664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45978.410726041664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45978.410726041664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45978.410726041664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45978.410726041664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45978.410726041664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45978.410726041664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45978.410726041664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45978.410726041664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45978.410726041664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45978.410726041664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45978.410726041664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45978.410726041664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45978.410726041664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45978.410726041664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45978.410726041664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45978.410726041664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45978.410726041664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45978.410726041664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45978.410726041664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45978.410726041664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45978.410726041664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45978.410726041664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45978.410726041664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45978.410726041664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45978.410726041664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45978.410726041664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45978.410726041664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45978.410726041664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45978.410726041664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45978.410726041664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45978.410726041664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45978.410726041664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45978.410726041664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45978.410726041664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45978.410726041664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45978.410726041664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45978.410726041664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45978.410726041664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45978.410726041664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45978.410726041664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45978.410726041664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45978.410726041664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45978.410726041664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45978.410726041664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45978.410726041664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45978.410726041664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45978.410726041664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45978.410726041664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45978.410726041664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45978.410726041664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45978.410726041664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45978.410726041664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45978.410726041664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45978.410726041664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45978.410726041664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45978.410726041664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45978.410726041664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45978.410726041664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45978.410726041664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45978.410726041664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45978.410726041664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45978.410726041664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45978.410726041664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45978.410726041664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45978.410726041664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45978.410726041664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45978.410726041664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45978.410726041664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45978.410726041664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45978.410726041664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45978.410726041664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45978.410726041664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45978.410726041664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45978.410726041664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45978.410726041664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45978.410726041664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45978.410726041664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45978.410726041664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45978.410726041664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45978.410726041664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45978.410726041664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45978.410726041664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45978.410726041664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45978.410726041664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45978.410726041664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45978.410726041664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45978.410726041664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45978.410726041664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45978.410726041664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45978.410726041664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45978.410726041664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45978.410726041664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45978.410726041664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45978.410726041664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45978.410726041664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45978.410726041664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45978.410726041664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45978.410726041664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45978.410726041664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45978.410726041664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45978.410726041664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45978.410726041664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45978.410726041664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45978.410726041664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45978.410726041664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45978.410726041664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45978.410726041664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45978.410726041664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45978.410726041664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45978.410726041664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45978.410726041664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45978.410726041664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45978.410726041664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45978.410726041664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45978.410726041664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45978.410726041664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45978.410726041664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45978.410726041664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45978.410726041664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45978.410726041664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45978.410726041664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45978.410726041664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45978.410726041664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45978.410726041664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45978.410726041664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45978.410726041664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45978.410726041664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45978.410726041664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45978.410726041664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45978.410726041664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45978.410726041664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45978.410726041664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45978.410726041664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45978.410726041664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45978.410726041664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45978.410726041664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45978.410726041664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45978.410726041664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45978.410726041664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45978.410726041664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45978.410726041664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45978.410726041664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45978.410726041664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45978.410726041664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45978.410726041664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45978.410726041664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45978.410726041664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45978.410726041664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45978.410726041664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45978.410726041664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45978.410726041664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45978.410726041664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45978.410726041664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45978.410726041664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45978.410726041664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45978.410726041664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45978.410726041664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45978.410726041664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45978.410726041664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45978.410726041664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45978.410726041664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45978.410726041664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45978.410726041664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45978.410726041664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45978.410726041664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45978.410726041664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45978.410726041664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45978.410726041664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45978.410726041664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45978.410726041664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45978.410726041664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45978.410726041664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45978.410726041664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45978.410726041664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45978.410726041664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45978.410726041664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45978.410726041664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45978.410726041664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45978.410726041664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45978.410726041664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45978.410726041664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45978.410726041664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45978.410726041664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45978.410726041664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45978.410726041664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45978.410726041664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45978.410726041664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45978.410726041664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45978.410726041664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45978.410726041664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45978.410726041664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45978.410726041664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45978.410726041664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45978.410726041664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45978.410726041664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45978.410726041664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45978.410726041664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45978.410726041664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45978.410726041664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45978.410726041664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45978.410726041664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45978.410726041664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45978.410726041664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45978.410726041664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45978.410726041664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45978.410726041664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45978.410726041664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45978.410726041664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45978.410726041664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45978.410726041664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45978.410726041664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45978.410726041664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45978.410726041664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45978.410726041664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45978.410726041664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45978.410726041664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45978.410726041664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45978.410726041664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45978.410726041664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45978.410726041664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45978.410726041664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45978.410726041664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45978.410726041664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45978.410726041664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45978.410726041664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45978.410726041664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45978.410726041664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45978.410726041664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45978.410726041664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45978.410726041664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45978.410726041664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45978.410726041664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45978.410726041664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45978.410726041664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45978.410726041664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45978.410726041664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45978.410726041664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45978.410726041664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45978.410726041664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45978.410726041664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45978.410726041664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45978.410726041664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45978.410726041664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45978.410726041664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45978.410726041664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45978.410726041664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45978.410726041664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45978.410726041664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45978.410726041664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45978.410726041664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45978.410726041664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45978.410726041664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45978.410726041664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45978.410726041664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45978.410726041664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45978.410726041664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45978.410726041664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45978.410726041664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45978.410726041664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45978.410726041664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45978.410726041664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45978.410726041664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45978.410726041664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45978.410726041664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45978.410726041664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45978.410726041664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45978.410726041664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45978.410726041664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45978.410726041664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45978.410726041664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45978.410726041664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45978.410726041664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45978.410726041664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45978.410726041664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45978.410726041664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45978.410726041664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45978.410726041664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45978.410726041664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45978.410726041664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45978.410726041664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45978.410726041664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45978.410726041664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45978.410726041664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45978.410726041664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45978.410726041664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45978.410726041664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45978.410726041664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45978.410726041664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45978.410726041664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45978.410726041664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45978.410726041664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45978.410726041664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45978.410726041664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45978.410726041664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45978.410726041664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45978.410726041664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45978.410726041664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45978.410726041664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45978.410726041664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45978.410726041664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45978.410726041664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45978.410726041664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45978.410726041664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45978.410726041664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45978.410726041664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45978.410726041664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45978.410726041664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45978.410726041664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45978.410726041664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45978.410726041664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45978.410726041664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45978.410726041664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45978.410726041664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45978.410726041664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45978.410726041664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45978.410726041664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45978.410726041664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45978.410726041664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45978.410726041664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45978.410726041664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45978.410726041664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45978.410726041664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45978.410726041664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45978.410726041664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45978.410726041664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45978.410726041664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45978.410726041664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45978.410726041664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45978.410726041664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45978.410726041664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45978.410726041664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45978.410726041664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45978.410726041664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45978.410726041664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45978.410726041664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45978.410726041664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45978.410726041664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45978.410726041664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45978.410726041664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45978.410726041664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45978.410726041664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45978.410726041664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45978.410726041664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45978.410726041664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45978.410726041664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45978.410726041664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45978.410726041664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45978.410726041664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45978.410726041664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45978.410726041664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45978.410726041664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45978.410726041664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45978.410726041664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45978.410726041664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45978.410726041664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45978.410726041664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45978.410726041664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45978.410726041664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45978.410726041664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45978.410726041664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45978.410726041664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45978.410726041664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45978.410726041664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45978.410726041664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45978.410726041664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45978.410726041664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45978.410726041664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45978.410726041664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45978.410726041664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45978.410726041664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45978.410726041664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45978.410726041664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45978.410726041664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45978.410726041664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45978.410726041664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45978.410726041664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45978.410726041664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45978.410726041664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45978.410726041664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45978.410726041664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45978.410726041664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45978.410726041664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45978.410726041664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45978.410726041664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45978.410726041664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45978.410726041664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45978.410726041664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45978.410726041664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45978.410726041664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45978.410726041664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45978.410726041664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45978.410726041664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45978.410726041664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45978.410726041664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45978.410726041664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45978.410726041664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45978.410726041664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45978.410726041664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45978.410726041664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45978.410726041664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45978.410726041664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45978.410726041664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45978.410726041664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45978.410726041664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45978.410726041664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45978.410726041664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45978.410726041664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45978.410726041664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45978.410726041664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45978.410726041664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45978.410726041664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45978.410726041664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45978.410726041664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45978.410726041664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45978.410726041664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45978.410726041664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45978.410726041664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45978.410726041664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45978.410726041664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45978.410726041664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45978.410726041664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45978.410726041664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45978.410726041664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45978.410726041664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45978.410726041664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45978.410726041664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45978.410726041664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45978.410726041664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45978.410726041664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45978.410726041664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45978.410726041664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45978.410726041664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45978.410726041664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45978.410726041664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45978.410726041664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45978.410726041664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45978.410726041664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45978.410726041664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45978.410726041664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45978.410726041664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45978.410726041664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45978.410726041664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45978.410726041664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45978.410726041664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45978.410726041664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45978.410726041664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45978.410726041664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45978.410726041664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45978.410726041664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45978.410726041664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45978.410726041664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45978.410726041664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45978.410726041664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45978.410726041664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45978.410726041664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45978.410726041664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45978.410726041664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45978.410726041664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45978.410726041664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45978.410726041664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45978.410726041664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45978.410726041664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45978.410726041664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45978.410726041664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45978.410726041664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45978.410726041664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45978.410726041664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45978.410726041664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45978.410726041664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45978.410726041664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45978.410726041664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45978.410726041664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45978.410726041664</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274.93000844906783</v>
      </c>
      <c r="H2" s="96">
        <v>45703.474768518521</v>
      </c>
      <c r="I2" s="96" t="str">
        <f>IFERROR(VLOOKUP(D2,DB!A:F,6,0),"")</f>
        <v>SCECO</v>
      </c>
      <c r="J2" s="96" t="str">
        <f>IFERROR(VLOOKUP(D2,DB!A:G,7,0),"")</f>
        <v>Dead</v>
      </c>
      <c r="K2" s="98" t="s">
        <v>39116</v>
      </c>
      <c r="L2" s="92" t="str">
        <f>IFERROR(VLOOKUP(D2,DB!A:I,9,0),"")</f>
        <v>Latis</v>
      </c>
    </row>
    <row r="3" spans="1:16" ht="15" customHeight="1">
      <c r="A3" s="116"/>
      <c r="B3" s="116" t="str">
        <f>IFERROR(VLOOKUP(D3,DB!A:K,11,0),"")</f>
        <v/>
      </c>
      <c r="C3" s="94"/>
      <c r="D3" s="92"/>
      <c r="E3" s="95"/>
      <c r="F3" s="96"/>
      <c r="G3" s="97">
        <f ca="1">IFERROR(NOW()-F3,"")</f>
        <v>45978.410726041664</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45978.410726041664</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45978.410726041664</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45978.410726041664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45978.410726041664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45978.410726041664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45978.410726041664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45978.410726041664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45978.410726041664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45978.410726041664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45978.410726041664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45978.410726041664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45978.410726041664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45978.410726041664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45978.410726041664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45978.410726041664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45978.410726041664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45978.410726041664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45978.410726041664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45978.410726041664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45978.410726041664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45978.410726041664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45978.410726041664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45978.410726041664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45978.410726041664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45978.410726041664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45978.410726041664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45978.410726041664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45978.410726041664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45978.410726041664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45978.410726041664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45978.410726041664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45978.410726041664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45978.410726041664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45978.410726041664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45978.410726041664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45978.410726041664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45978.410726041664</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39117</v>
      </c>
      <c r="B2" s="37" t="str">
        <f>IFERROR(VLOOKUP(D2,DB!A:K,11,0),"")</f>
        <v>R5</v>
      </c>
      <c r="C2" s="37">
        <v>3</v>
      </c>
      <c r="D2" s="107" t="s">
        <v>36011</v>
      </c>
      <c r="E2" s="37" t="s">
        <v>39021</v>
      </c>
      <c r="F2" s="38">
        <v>45891.832060185188</v>
      </c>
      <c r="G2" s="109">
        <f ca="1">IFERROR(NOW()-F2,"")</f>
        <v>86.578665856475709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52.221848726847384</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29.749614930551616</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9">
        <v>45977.514803240738</v>
      </c>
      <c r="G5" s="112">
        <f t="shared" ref="G5:G17" ca="1" si="2">IFERROR(NOW()-F5,"")</f>
        <v>0.89592280092620058</v>
      </c>
      <c r="H5" s="139">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2">
        <f t="shared" ca="1" si="2"/>
        <v>45978.410726041664</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45978.410726041664</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45978.410726041664</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45978.410726041664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45978.410726041664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45978.410726041664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45978.410726041664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45978.410726041664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45978.410726041664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45978.410726041664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45978.410726041664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45978.410726041664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ref="G18:G81" ca="1" si="3">IFERROR(NOW()-F18,"")</f>
        <v>45978.410726041664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45978.410726041664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45978.410726041664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45978.410726041664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45978.410726041664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45978.410726041664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45978.410726041664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45978.410726041664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45978.410726041664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45978.410726041664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45978.410726041664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45978.410726041664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45978.410726041664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45978.410726041664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45978.410726041664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45978.410726041664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45978.410726041664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45978.410726041664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45978.410726041664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45978.410726041664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45978.410726041664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45978.410726041664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45978.410726041664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45978.410726041664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45978.410726041664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45978.410726041664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45978.410726041664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45978.410726041664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45978.410726041664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45978.410726041664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45978.410726041664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45978.410726041664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45978.410726041664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45978.410726041664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45978.410726041664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45978.410726041664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45978.410726041664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45978.410726041664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45978.410726041664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45978.410726041664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45978.410726041664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45978.410726041664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45978.410726041664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45978.410726041664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45978.410726041664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45978.410726041664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45978.410726041664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45978.410726041664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45978.410726041664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45978.410726041664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45978.410726041664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45978.410726041664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45978.410726041664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45978.410726041664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45978.410726041664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45978.410726041664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45978.410726041664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45978.410726041664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45978.410726041664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45978.410726041664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45978.410726041664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45978.410726041664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45978.410726041664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45978.410726041664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ref="G82:G145" ca="1" si="4">IFERROR(NOW()-F82,"")</f>
        <v>45978.410726041664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45978.410726041664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45978.410726041664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45978.410726041664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45978.410726041664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45978.410726041664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45978.410726041664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45978.410726041664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45978.410726041664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45978.410726041664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45978.410726041664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45978.410726041664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45978.410726041664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45978.410726041664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45978.410726041664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45978.410726041664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45978.410726041664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45978.410726041664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45978.410726041664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45978.410726041664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45978.410726041664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45978.410726041664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45978.410726041664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45978.410726041664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45978.410726041664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45978.410726041664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45978.410726041664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45978.410726041664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45978.410726041664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45978.410726041664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45978.410726041664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45978.410726041664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45978.410726041664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45978.410726041664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45978.410726041664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45978.410726041664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45978.410726041664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45978.410726041664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45978.410726041664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45978.410726041664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45978.410726041664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45978.410726041664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45978.410726041664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45978.410726041664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45978.410726041664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45978.410726041664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45978.410726041664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45978.410726041664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45978.410726041664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45978.410726041664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45978.410726041664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45978.410726041664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45978.410726041664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45978.410726041664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45978.410726041664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45978.410726041664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45978.410726041664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45978.410726041664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45978.410726041664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45978.410726041664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45978.410726041664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45978.410726041664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45978.410726041664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45978.410726041664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ref="G146:G209" ca="1" si="5">IFERROR(NOW()-F146,"")</f>
        <v>45978.410726041664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45978.410726041664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45978.410726041664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45978.410726041664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45978.410726041664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45978.410726041664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45978.410726041664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45978.410726041664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45978.410726041664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45978.410726041664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45978.410726041664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45978.410726041664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45978.410726041664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45978.410726041664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45978.410726041664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45978.410726041664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45978.410726041664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45978.410726041664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45978.410726041664</v>
      </c>
      <c r="H164" s="110"/>
      <c r="I164" s="110" t="str">
        <f>IFERROR(VLOOKUP(D164,DB!A:F,6,0),"")</f>
        <v/>
      </c>
      <c r="J164" s="110" t="str">
        <f>IFERROR(VLOOKUP(D164,DB!A:G,7,0),"")</f>
        <v/>
      </c>
      <c r="K164" s="110"/>
      <c r="L164" s="110" t="str">
        <f>IFERROR(VLOOKUP(D164,DB!A:I,9,0),"")</f>
        <v/>
      </c>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39125</v>
      </c>
      <c r="B2" s="122" t="str">
        <f>IFERROR(VLOOKUP(D2,DB!A:K,11,0),"")</f>
        <v>R6</v>
      </c>
      <c r="C2" s="123">
        <v>1</v>
      </c>
      <c r="D2" s="122" t="s">
        <v>30938</v>
      </c>
      <c r="E2" s="110" t="s">
        <v>39021</v>
      </c>
      <c r="F2" s="124">
        <v>45977.926087962966</v>
      </c>
      <c r="G2" s="105">
        <f t="shared" ref="G2:G58" ca="1" si="0">IFERROR(NOW()-F2,"-")</f>
        <v>0.48463807869848097</v>
      </c>
      <c r="H2" s="124">
        <v>45978.034363425926</v>
      </c>
      <c r="I2" s="122" t="str">
        <f>IFERROR(VLOOKUP(D2,DB!A:F,6,0),"")</f>
        <v>SCECO</v>
      </c>
      <c r="J2" s="122" t="str">
        <f>IFERROR(VLOOKUP(D2,DB!A:G,7,0),"")</f>
        <v>Dead</v>
      </c>
      <c r="K2" s="125" t="s">
        <v>39126</v>
      </c>
      <c r="L2" s="126" t="str">
        <f>IFERROR(VLOOKUP(D2,DB!A:I,9,0),"")</f>
        <v>Latis</v>
      </c>
    </row>
    <row r="3" spans="1:16382" ht="31.5" customHeight="1">
      <c r="A3" s="121" t="s">
        <v>39127</v>
      </c>
      <c r="B3" s="122" t="str">
        <f>IFERROR(VLOOKUP(D3,DB!A:K,11,0),"")</f>
        <v>R6</v>
      </c>
      <c r="C3" s="123">
        <v>3</v>
      </c>
      <c r="D3" s="122" t="s">
        <v>30992</v>
      </c>
      <c r="E3" s="110" t="s">
        <v>39100</v>
      </c>
      <c r="F3" s="124">
        <v>45978.369895833333</v>
      </c>
      <c r="G3" s="105">
        <f t="shared" ca="1" si="0"/>
        <v>4.0830208330589812E-2</v>
      </c>
      <c r="H3" s="124">
        <v>45978.362303240741</v>
      </c>
      <c r="I3" s="122" t="str">
        <f>IFERROR(VLOOKUP(D3,DB!A:F,6,0),"")</f>
        <v>Generator-SG</v>
      </c>
      <c r="J3" s="122" t="str">
        <f>IFERROR(VLOOKUP(D3,DB!A:G,7,0),"")</f>
        <v>Dead</v>
      </c>
      <c r="K3" s="125" t="s">
        <v>39128</v>
      </c>
      <c r="L3" s="126" t="str">
        <f>IFERROR(VLOOKUP(D3,DB!A:I,9,0),"")</f>
        <v>Latis</v>
      </c>
    </row>
    <row r="4" spans="1:16382" ht="31.5" customHeight="1">
      <c r="A4" s="121"/>
      <c r="B4" s="122" t="str">
        <f>IFERROR(VLOOKUP(D4,DB!A:K,11,0),"")</f>
        <v/>
      </c>
      <c r="C4" s="123"/>
      <c r="D4" s="122"/>
      <c r="E4" s="110"/>
      <c r="F4" s="124"/>
      <c r="G4" s="105">
        <f t="shared" ca="1" si="0"/>
        <v>45978.410726041664</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45978.410726041664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45978.410726041664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45978.410726041664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45978.410726041664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45978.410726041664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45978.410726041664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45978.410726041664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45978.410726041664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45978.410726041664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45978.410726041664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45978.410726041664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45978.410726041664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45978.410726041664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45978.410726041664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45978.410726041664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45978.410726041664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45978.410726041664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45978.410726041664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45978.410726041664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45978.410726041664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45978.410726041664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45978.410726041664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45978.410726041664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45978.410726041664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45978.410726041664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45978.410726041664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45978.410726041664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45978.410726041664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45978.410726041664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45978.410726041664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45978.410726041664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45978.410726041664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45978.410726041664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45978.410726041664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45978.410726041664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45978.410726041664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45978.410726041664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45978.410726041664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45978.410726041664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45978.410726041664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45978.410726041664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45978.410726041664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45978.410726041664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45978.410726041664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45978.410726041664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45978.410726041664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45978.410726041664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45978.410726041664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45978.410726041664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45978.410726041664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45978.410726041664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45978.410726041664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45978.410726041664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45978.410726041664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45978.410726041664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45978.410726041664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45978.410726041664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45978.410726041664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45978.410726041664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45978.410726041664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45978.410726041664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45978.410726041664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45978.410726041664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45978.410726041664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45978.410726041664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45978.410726041664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45978.410726041664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45978.410726041664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45978.410726041664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45978.410726041664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45978.410726041664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45978.410726041664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45978.410726041664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45978.410726041664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45978.410726041664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45978.410726041664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45978.410726041664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45978.410726041664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45978.410726041664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45978.410726041664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45978.410726041664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45978.410726041664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45978.410726041664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45978.410726041664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45978.410726041664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45978.410726041664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45978.410726041664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45978.410726041664</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2025-11-17T06:51:31Z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